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5월31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E2" i="19" l="1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G53" i="19"/>
  <c r="AH53" i="19"/>
  <c r="AI53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Z53" i="19"/>
  <c r="BA53" i="19"/>
  <c r="BB53" i="19"/>
  <c r="BC53" i="19"/>
  <c r="BD53" i="19"/>
  <c r="BE53" i="19"/>
  <c r="BF53" i="19"/>
  <c r="BG53" i="19"/>
  <c r="BH53" i="19"/>
  <c r="BI53" i="19"/>
  <c r="F53" i="19"/>
  <c r="F52" i="19"/>
  <c r="E52" i="19" s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B2" i="14" l="1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G4" i="19"/>
  <c r="C4" i="20" s="1"/>
  <c r="H4" i="19"/>
  <c r="C5" i="20" s="1"/>
  <c r="O4" i="19"/>
  <c r="C12" i="20" s="1"/>
  <c r="P4" i="19"/>
  <c r="C13" i="20" s="1"/>
  <c r="W4" i="19"/>
  <c r="C20" i="20" s="1"/>
  <c r="X4" i="19"/>
  <c r="C21" i="20" s="1"/>
  <c r="AE4" i="19"/>
  <c r="C28" i="20" s="1"/>
  <c r="AF4" i="19"/>
  <c r="C29" i="20" s="1"/>
  <c r="AM4" i="19"/>
  <c r="C36" i="20" s="1"/>
  <c r="AN4" i="19"/>
  <c r="C37" i="20" s="1"/>
  <c r="AU4" i="19"/>
  <c r="C44" i="20" s="1"/>
  <c r="AV4" i="19"/>
  <c r="C45" i="20" s="1"/>
  <c r="BC4" i="19"/>
  <c r="C52" i="20" s="1"/>
  <c r="BD4" i="19"/>
  <c r="C53" i="20" s="1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C3" i="19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U3" i="19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M3" i="19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E3" i="19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W3" i="19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O3" i="19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G3" i="19"/>
  <c r="F3" i="19"/>
  <c r="F4" i="19" s="1"/>
  <c r="C8" i="20" l="1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s="1"/>
  <c r="AG11" i="19" l="1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s="1"/>
  <c r="B31" i="14" l="1"/>
  <c r="AG26" i="19"/>
  <c r="E30" i="20" s="1"/>
  <c r="B29" i="16"/>
  <c r="B30" i="16"/>
  <c r="H30" i="20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B52" i="14" s="1"/>
  <c r="N51" i="14"/>
  <c r="M51" i="14"/>
  <c r="L51" i="14"/>
  <c r="K51" i="14"/>
  <c r="J51" i="14"/>
  <c r="I51" i="14"/>
  <c r="H51" i="14"/>
  <c r="G51" i="14"/>
  <c r="F51" i="14"/>
  <c r="E51" i="14"/>
  <c r="B51" i="14" s="1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B49" i="14" s="1"/>
  <c r="N48" i="14"/>
  <c r="M48" i="14"/>
  <c r="L48" i="14"/>
  <c r="K48" i="14"/>
  <c r="J48" i="14"/>
  <c r="I48" i="14"/>
  <c r="H48" i="14"/>
  <c r="G48" i="14"/>
  <c r="F48" i="14"/>
  <c r="E48" i="14"/>
  <c r="B48" i="14" s="1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B44" i="14" s="1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B42" i="14" s="1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B40" i="14" s="1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B37" i="14" s="1"/>
  <c r="N36" i="14"/>
  <c r="M36" i="14"/>
  <c r="L36" i="14"/>
  <c r="K36" i="14"/>
  <c r="J36" i="14"/>
  <c r="I36" i="14"/>
  <c r="H36" i="14"/>
  <c r="G36" i="14"/>
  <c r="F36" i="14"/>
  <c r="E36" i="14"/>
  <c r="B36" i="14" s="1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B34" i="14" s="1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B28" i="14" s="1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B26" i="14" s="1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B24" i="14" s="1"/>
  <c r="N23" i="14"/>
  <c r="M23" i="14"/>
  <c r="L23" i="14"/>
  <c r="K23" i="14"/>
  <c r="J23" i="14"/>
  <c r="I23" i="14"/>
  <c r="H23" i="14"/>
  <c r="G23" i="14"/>
  <c r="F23" i="14"/>
  <c r="E23" i="14"/>
  <c r="B23" i="14" s="1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B21" i="14" s="1"/>
  <c r="N20" i="14"/>
  <c r="M20" i="14"/>
  <c r="L20" i="14"/>
  <c r="K20" i="14"/>
  <c r="J20" i="14"/>
  <c r="I20" i="14"/>
  <c r="H20" i="14"/>
  <c r="G20" i="14"/>
  <c r="F20" i="14"/>
  <c r="E20" i="14"/>
  <c r="B20" i="14" s="1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B16" i="14" s="1"/>
  <c r="N15" i="14"/>
  <c r="M15" i="14"/>
  <c r="L15" i="14"/>
  <c r="K15" i="14"/>
  <c r="J15" i="14"/>
  <c r="I15" i="14"/>
  <c r="H15" i="14"/>
  <c r="G15" i="14"/>
  <c r="F15" i="14"/>
  <c r="E15" i="14"/>
  <c r="B15" i="14" s="1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B12" i="14" s="1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B8" i="14" s="1"/>
  <c r="N7" i="14"/>
  <c r="M7" i="14"/>
  <c r="L7" i="14"/>
  <c r="K7" i="14"/>
  <c r="J7" i="14"/>
  <c r="I7" i="14"/>
  <c r="H7" i="14"/>
  <c r="G7" i="14"/>
  <c r="F7" i="14"/>
  <c r="E7" i="14"/>
  <c r="B7" i="14" s="1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B5" i="14" s="1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F41" i="19"/>
  <c r="BG41" i="19"/>
  <c r="BH41" i="19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6" i="14" l="1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B39" i="20" s="1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B58" i="20" s="1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B49" i="20" s="1"/>
  <c r="D53" i="20"/>
  <c r="D45" i="20"/>
  <c r="D52" i="20"/>
  <c r="B52" i="20" s="1"/>
  <c r="D44" i="20"/>
  <c r="B44" i="20" s="1"/>
  <c r="D51" i="20"/>
  <c r="D43" i="20"/>
  <c r="B52" i="16"/>
  <c r="B56" i="16"/>
  <c r="B54" i="16"/>
  <c r="B51" i="16"/>
  <c r="B55" i="16"/>
  <c r="B57" i="16"/>
  <c r="B53" i="16"/>
  <c r="B45" i="20" l="1"/>
  <c r="B53" i="20"/>
  <c r="B41" i="20"/>
  <c r="B46" i="20"/>
  <c r="B57" i="20"/>
  <c r="E56" i="16" s="1"/>
  <c r="B54" i="20"/>
  <c r="B43" i="20"/>
  <c r="B47" i="20"/>
  <c r="B42" i="20"/>
  <c r="B55" i="20"/>
  <c r="B51" i="20"/>
  <c r="B48" i="20"/>
  <c r="B50" i="20"/>
  <c r="B56" i="20"/>
  <c r="E55" i="16" s="1"/>
  <c r="B40" i="20"/>
  <c r="E53" i="16"/>
  <c r="E57" i="16"/>
  <c r="E52" i="16"/>
  <c r="E51" i="16"/>
  <c r="E54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B11" i="20" s="1"/>
  <c r="D38" i="20"/>
  <c r="B38" i="20" s="1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B19" i="20" s="1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W2" i="19" l="1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B3" i="20" l="1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<sst xmlns="http://schemas.openxmlformats.org/spreadsheetml/2006/main" count="979" uniqueCount="579">
  <si>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</si>
  <si>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</si>
  <si>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</si>
  <si>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</si>
  <si>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</si>
  <si>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</si>
  <si>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</si>
  <si>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</si>
  <si>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</si>
  <si>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</si>
  <si>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</si>
  <si>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</si>
  <si>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</si>
  <si>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</si>
  <si>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</si>
  <si>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</si>
  <si>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</si>
  <si>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</si>
  <si>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</si>
  <si>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</si>
  <si>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</si>
  <si>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</si>
  <si>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</si>
  <si>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</si>
  <si>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</si>
  <si>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</si>
  <si>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</si>
  <si>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</si>
  <si>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</si>
  <si>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</si>
  <si>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</si>
  <si>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</si>
  <si>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</si>
  <si>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</si>
  <si>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</si>
  <si>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</si>
  <si>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</si>
  <si>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</si>
  <si>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</si>
  <si>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</si>
  <si>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</si>
  <si>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</si>
  <si>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</si>
  <si>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</si>
  <si>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</si>
  <si>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</si>
  <si>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</si>
  <si>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</si>
  <si>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</si>
  <si>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</si>
  <si>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</si>
  <si>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</si>
  <si>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</si>
  <si>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</si>
  <si>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</si>
  <si>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</si>
  <si>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</si>
  <si>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</si>
  <si>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</si>
  <si>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</si>
  <si>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</si>
  <si>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</si>
  <si>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</si>
  <si>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</si>
  <si>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</si>
  <si>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</si>
  <si>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</si>
  <si>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</si>
  <si>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</si>
  <si>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</si>
  <si>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</si>
  <si>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</si>
  <si>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</si>
  <si>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</si>
  <si>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</si>
  <si>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</si>
  <si>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</si>
  <si>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</si>
  <si>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</si>
  <si>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</si>
  <si>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</si>
  <si>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</si>
  <si>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</si>
  <si>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</si>
  <si>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</si>
  <si>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</si>
  <si>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</si>
  <si>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</si>
  <si>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</si>
  <si>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</si>
  <si>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</si>
  <si>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</si>
  <si>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</si>
  <si>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</si>
  <si>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</si>
  <si>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</si>
  <si>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</si>
  <si>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</si>
  <si>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</si>
  <si>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</si>
  <si>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</si>
  <si>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</si>
  <si>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</si>
  <si>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</si>
  <si>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</si>
  <si>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</si>
  <si>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</si>
  <si>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</si>
  <si>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</si>
  <si>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</si>
  <si>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</si>
  <si>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</si>
  <si>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</si>
  <si>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</si>
  <si>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</si>
  <si>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</si>
  <si>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</si>
  <si>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</si>
  <si>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</si>
  <si>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</si>
  <si>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</si>
  <si>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</si>
  <si>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</si>
  <si>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</si>
  <si>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</si>
  <si>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</si>
  <si>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</si>
  <si>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</si>
  <si>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</si>
  <si>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</si>
  <si>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</si>
  <si>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</si>
  <si>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</si>
  <si>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</si>
  <si>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</si>
  <si>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</si>
  <si>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</si>
  <si>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</si>
  <si>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</si>
  <si>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</si>
  <si>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</si>
  <si>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</si>
  <si>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</si>
  <si>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</si>
  <si>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</si>
  <si>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</si>
  <si>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</si>
  <si>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</si>
  <si>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</si>
  <si>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</si>
  <si>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</si>
  <si>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</si>
  <si>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</si>
  <si>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</si>
  <si>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</si>
  <si>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</si>
  <si>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</si>
  <si>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</si>
  <si>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</si>
  <si>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</si>
  <si>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</si>
  <si>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</si>
  <si>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</si>
  <si>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</si>
  <si>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</si>
  <si>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</si>
  <si>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</si>
  <si>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</si>
  <si>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</si>
  <si>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</si>
  <si>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</si>
  <si>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</si>
  <si>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</si>
  <si>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</si>
  <si>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</si>
  <si>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</si>
  <si>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</si>
  <si>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</si>
  <si>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</si>
  <si>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</si>
  <si>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</si>
  <si>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</si>
  <si>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</si>
  <si>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</si>
  <si>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</si>
  <si>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</si>
  <si>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</si>
  <si>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</si>
  <si>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</si>
  <si>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</si>
  <si>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</si>
  <si>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</si>
  <si>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</si>
  <si>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</si>
  <si>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</si>
  <si>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</si>
  <si>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</si>
  <si>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</si>
  <si>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</si>
  <si>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</si>
  <si>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</si>
  <si>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</si>
  <si>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</si>
  <si>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</si>
  <si>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</si>
  <si>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</si>
  <si>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</si>
  <si>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</si>
  <si>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</si>
  <si>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</si>
  <si>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</si>
  <si>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</si>
  <si>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</si>
  <si>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</si>
  <si>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</si>
  <si>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</si>
  <si>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</si>
  <si>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</si>
  <si>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</si>
  <si>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</si>
  <si>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</si>
  <si>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</si>
  <si>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</si>
  <si>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</si>
  <si>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</si>
  <si>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</si>
  <si>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</si>
  <si>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</si>
  <si>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</si>
  <si>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</si>
  <si>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</si>
  <si>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</si>
  <si>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</si>
  <si>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</si>
  <si>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</si>
  <si>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</si>
  <si>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</si>
  <si>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</si>
  <si>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</si>
  <si>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</si>
  <si>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</si>
  <si>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</si>
  <si>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</si>
  <si>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</si>
  <si>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</si>
  <si>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</si>
  <si>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</si>
  <si>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</si>
  <si>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</si>
  <si>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</si>
  <si>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</si>
  <si>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</si>
  <si>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</si>
  <si>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</si>
  <si>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</si>
  <si>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</si>
  <si>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</si>
  <si>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</si>
  <si>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</si>
  <si>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</si>
  <si>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</si>
  <si>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</si>
  <si>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</si>
  <si>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</si>
  <si>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</si>
  <si>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</si>
  <si>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</si>
  <si>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</si>
  <si>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</si>
  <si>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</si>
  <si>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</si>
  <si>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</si>
  <si>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</si>
  <si>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</si>
  <si>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</si>
  <si>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</si>
  <si>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</si>
  <si>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</si>
  <si>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</si>
  <si>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</si>
  <si>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</si>
  <si>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</si>
  <si>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</si>
  <si>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</si>
  <si>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</si>
  <si>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</si>
  <si>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</si>
  <si>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</si>
  <si>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</si>
  <si>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</si>
  <si>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</si>
  <si>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</si>
  <si>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</si>
  <si>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</si>
  <si>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</si>
  <si>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</si>
  <si>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</si>
  <si>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</si>
  <si>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</si>
  <si>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</si>
  <si>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</si>
  <si>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</si>
  <si>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</si>
  <si>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</si>
  <si>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</si>
  <si>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</si>
  <si>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</si>
  <si>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</si>
  <si>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</si>
  <si>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</si>
  <si>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</si>
  <si>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</si>
  <si>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</si>
  <si>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</si>
  <si>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</si>
  <si>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</si>
  <si>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</si>
  <si>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</si>
  <si>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</si>
  <si>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</si>
  <si>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</si>
  <si>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</si>
  <si>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</si>
  <si>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</si>
  <si>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</si>
  <si>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</si>
  <si>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</si>
  <si>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</si>
  <si>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</si>
  <si>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</si>
  <si>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</si>
  <si>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</si>
  <si>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</si>
  <si>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</si>
  <si>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</si>
  <si>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</si>
  <si>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</si>
  <si>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</si>
  <si>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</si>
  <si>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</si>
  <si>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</si>
  <si>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</si>
  <si>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</si>
  <si>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</si>
  <si>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</si>
  <si>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</si>
  <si>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</si>
  <si>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</si>
  <si>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</si>
  <si>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</si>
  <si>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</si>
  <si>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</si>
  <si>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</si>
  <si>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</si>
  <si>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</si>
  <si>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</si>
  <si>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</si>
  <si>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</si>
  <si>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</si>
  <si>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</si>
  <si>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광주
교통공사</t>
    <phoneticPr fontId="14" type="noConversion"/>
  </si>
  <si>
    <t>서울교통공사(서울도철)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</si>
  <si>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</si>
  <si>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</si>
  <si>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</si>
  <si>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</si>
  <si>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</si>
  <si>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</si>
  <si>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</si>
  <si>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</si>
  <si>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</si>
  <si>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한국철도산업협회</t>
    <phoneticPr fontId="9" type="noConversion"/>
  </si>
  <si>
    <t>인재정보</t>
    <phoneticPr fontId="9" type="noConversion"/>
  </si>
  <si>
    <t>인재개발</t>
    <phoneticPr fontId="14" type="noConversion"/>
  </si>
  <si>
    <t>교육과정안내</t>
    <phoneticPr fontId="15" type="noConversion"/>
  </si>
  <si>
    <t>전자문제집 CBT</t>
    <phoneticPr fontId="14" type="noConversion"/>
  </si>
  <si>
    <t>철도영상관</t>
    <phoneticPr fontId="14" type="noConversion"/>
  </si>
  <si>
    <t>철도 유튜브</t>
    <phoneticPr fontId="15" type="noConversion"/>
  </si>
  <si>
    <t>통계자료</t>
    <phoneticPr fontId="14" type="noConversion"/>
  </si>
  <si>
    <t>통계시각화</t>
    <phoneticPr fontId="14" type="noConversion"/>
  </si>
  <si>
    <t xml:space="preserve">파일데이터 </t>
    <phoneticPr fontId="9" type="noConversion"/>
  </si>
  <si>
    <t>데이터 최신화 요청</t>
    <phoneticPr fontId="9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</si>
  <si>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</si>
  <si>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</si>
  <si>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</si>
  <si>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</si>
  <si>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</si>
  <si>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</si>
  <si>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</si>
  <si>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</si>
  <si>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</si>
  <si>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</si>
  <si>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</si>
  <si>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</si>
  <si>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</si>
  <si>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</si>
  <si>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</si>
  <si>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</si>
  <si>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</si>
  <si>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</si>
  <si>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</si>
  <si>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</si>
  <si>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</si>
  <si>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</si>
  <si>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</si>
  <si>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한국관광공사</t>
    <phoneticPr fontId="14" type="noConversion"/>
  </si>
  <si>
    <t>차량도감</t>
    <phoneticPr fontId="14" type="noConversion"/>
  </si>
  <si>
    <t>채용공고</t>
    <phoneticPr fontId="14" type="noConversion"/>
  </si>
  <si>
    <t>철도역정보</t>
    <phoneticPr fontId="14" type="noConversion"/>
  </si>
  <si>
    <t>기본정보</t>
    <phoneticPr fontId="14" type="noConversion"/>
  </si>
  <si>
    <t>사업동향</t>
    <phoneticPr fontId="14" type="noConversion"/>
  </si>
  <si>
    <t>철도미디어</t>
    <phoneticPr fontId="9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</si>
  <si>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</si>
  <si>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</si>
  <si>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</si>
  <si>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</si>
  <si>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</si>
  <si>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</si>
  <si>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</si>
  <si>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</si>
  <si>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</si>
  <si>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</si>
  <si>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</si>
  <si>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</si>
  <si>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</si>
  <si>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</si>
  <si>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</si>
  <si>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</si>
  <si>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</si>
  <si>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</si>
  <si>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</si>
  <si>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</si>
  <si>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</si>
  <si>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</si>
  <si>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</si>
  <si>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</si>
  <si>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</si>
  <si>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</si>
  <si>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</si>
  <si>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</si>
  <si>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</si>
  <si>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</si>
  <si>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</si>
  <si>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</si>
  <si>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</si>
  <si>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</si>
  <si>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</si>
  <si>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</si>
  <si>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</si>
  <si>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</si>
  <si>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</si>
  <si>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</si>
  <si>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</si>
  <si>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</si>
  <si>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</si>
  <si>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</si>
  <si>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</si>
  <si>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국내철도현황</t>
    <phoneticPr fontId="14" type="noConversion"/>
  </si>
  <si>
    <t>취업정보</t>
    <phoneticPr fontId="9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</si>
  <si>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</si>
  <si>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</si>
  <si>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</si>
  <si>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</si>
  <si>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</si>
  <si>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</si>
  <si>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</si>
  <si>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</si>
  <si>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</si>
  <si>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</si>
  <si>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</si>
  <si>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</si>
  <si>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</si>
  <si>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</si>
  <si>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</si>
  <si>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</si>
  <si>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</si>
  <si>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</si>
  <si>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</si>
  <si>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</si>
  <si>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</si>
  <si>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</si>
  <si>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</si>
  <si>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</si>
  <si>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</si>
  <si>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</si>
  <si>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</si>
  <si>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법제도</t>
    <phoneticPr fontId="14" type="noConversion"/>
  </si>
  <si>
    <t>사업정보</t>
    <phoneticPr fontId="15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</si>
  <si>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</si>
  <si>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</si>
  <si>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</si>
  <si>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</si>
  <si>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</si>
  <si>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</si>
  <si>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</si>
  <si>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</si>
  <si>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</si>
  <si>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</si>
  <si>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</si>
  <si>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</si>
  <si>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</si>
  <si>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</si>
  <si>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</si>
  <si>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</si>
  <si>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</si>
  <si>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</si>
  <si>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</si>
  <si>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</si>
  <si>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</si>
  <si>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</si>
  <si>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</si>
  <si>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</si>
  <si>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</si>
  <si>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</si>
  <si>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</si>
  <si>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</si>
  <si>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</si>
  <si>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</si>
  <si>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</si>
  <si>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</si>
  <si>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</si>
  <si>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</si>
  <si>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</si>
  <si>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</si>
  <si>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</si>
  <si>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</si>
  <si>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</si>
  <si>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</si>
  <si>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</si>
  <si>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</si>
  <si>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</si>
  <si>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</si>
  <si>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</si>
  <si>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</si>
  <si>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</si>
  <si>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</si>
  <si>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</si>
  <si>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</si>
  <si>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</si>
  <si>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</si>
  <si>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</si>
  <si>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</si>
  <si>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</si>
  <si>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</si>
  <si>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</si>
  <si>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</si>
  <si>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</si>
  <si>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</si>
  <si>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</si>
  <si>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</si>
  <si>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</si>
  <si>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</si>
  <si>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</si>
  <si>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</si>
  <si>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</si>
  <si>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</si>
  <si>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</si>
  <si>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</si>
  <si>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</si>
  <si>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</si>
  <si>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</si>
  <si>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</si>
  <si>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</si>
  <si>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</si>
  <si>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</si>
  <si>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</si>
  <si>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</si>
  <si>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</si>
  <si>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</si>
  <si>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</si>
  <si>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</si>
  <si>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</si>
  <si>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</si>
  <si>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</si>
  <si>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</si>
  <si>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</si>
  <si>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</si>
  <si>
    <t>철도지식툰</t>
    <phoneticPr fontId="14" type="noConversion"/>
  </si>
  <si>
    <t>철도미디어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</si>
</sst>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5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41" fontId="6" fillId="5" borderId="57" xfId="0" applyNumberFormat="1" applyFont="1" applyFill="1" applyBorder="1" applyAlignment="1">
      <alignment horizontal="center" vertical="center"/>
    </xf>
    <xf numFmtId="41" fontId="6" fillId="5" borderId="58" xfId="0" applyNumberFormat="1" applyFont="1" applyFill="1" applyBorder="1" applyAlignment="1">
      <alignment horizontal="center" vertical="center"/>
    </xf>
    <xf numFmtId="41" fontId="6" fillId="5" borderId="0" xfId="0" applyNumberFormat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56" xfId="0" applyFont="1" applyFill="1" applyBorder="1">
      <alignment vertical="center"/>
    </xf>
    <xf numFmtId="41" fontId="12" fillId="0" borderId="59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0" fillId="0" borderId="0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60" xfId="22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1" fontId="6" fillId="0" borderId="57" xfId="0" applyNumberFormat="1" applyFont="1" applyFill="1" applyBorder="1" applyAlignment="1">
      <alignment horizontal="center" vertical="center"/>
    </xf>
    <xf numFmtId="41" fontId="6" fillId="0" borderId="58" xfId="0" applyNumberFormat="1" applyFont="1" applyFill="1" applyBorder="1" applyAlignment="1">
      <alignment horizontal="center" vertical="center"/>
    </xf>
    <xf numFmtId="41" fontId="6" fillId="0" borderId="0" xfId="0" applyNumberFormat="1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1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41" fontId="0" fillId="10" borderId="61" xfId="0" applyNumberFormat="1" applyFill="1" applyBorder="1">
      <alignment vertical="center"/>
    </xf>
    <xf numFmtId="0" fontId="0" fillId="0" borderId="63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60" xfId="0" applyBorder="1">
      <alignment vertical="center"/>
    </xf>
    <xf numFmtId="0" fontId="0" fillId="0" borderId="6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workbookViewId="0"/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86" t="s">
        <v>4</v>
      </c>
      <c r="B1" s="384" t="s">
        <v>5</v>
      </c>
      <c r="C1" s="382" t="s">
        <v>411</v>
      </c>
      <c r="D1" s="382" t="s">
        <v>179</v>
      </c>
      <c r="E1" s="382" t="s">
        <v>180</v>
      </c>
      <c r="F1" s="382" t="s">
        <v>181</v>
      </c>
      <c r="G1" s="382" t="s">
        <v>197</v>
      </c>
      <c r="H1" s="382" t="s">
        <v>182</v>
      </c>
      <c r="I1" s="382" t="s">
        <v>183</v>
      </c>
      <c r="J1" s="382" t="s">
        <v>184</v>
      </c>
      <c r="K1" s="382" t="s">
        <v>185</v>
      </c>
      <c r="L1" s="382" t="s">
        <v>186</v>
      </c>
      <c r="M1" s="382" t="s">
        <v>187</v>
      </c>
      <c r="N1" s="383" t="s">
        <v>188</v>
      </c>
    </row>
    <row r="2" spans="1:14" ht="17.25" thickBot="1">
      <c r="A2" s="387" t="s">
        <v>6</v>
      </c>
      <c r="B2" s="385">
        <f>SUM(C2:N2)</f>
        <v>392174</v>
      </c>
      <c r="C2" s="370">
        <f>금월!$E4</f>
        <v>29</v>
      </c>
      <c r="D2" s="370">
        <f>금월!$E10</f>
        <v>37113</v>
      </c>
      <c r="E2" s="370">
        <f>금월!$E26</f>
        <v>134785</v>
      </c>
      <c r="F2" s="370">
        <f>금월!$E35</f>
        <v>5571</v>
      </c>
      <c r="G2" s="370">
        <f>금월!$E40</f>
        <v>480</v>
      </c>
      <c r="H2" s="370">
        <f>금월!$E53</f>
        <v>14375</v>
      </c>
      <c r="I2" s="370">
        <f>금월!$E64</f>
        <v>5266</v>
      </c>
      <c r="J2" s="370">
        <f>금월!$E83</f>
        <v>109920</v>
      </c>
      <c r="K2" s="370">
        <f>금월!$E90</f>
        <v>38801</v>
      </c>
      <c r="L2" s="370">
        <f>금월!$E100</f>
        <v>1021</v>
      </c>
      <c r="M2" s="370">
        <f>금월!$E120</f>
        <v>10203</v>
      </c>
      <c r="N2" s="371">
        <f>금월!$E153</f>
        <v>34610</v>
      </c>
    </row>
    <row r="3" spans="1:14">
      <c r="A3" s="375" t="s">
        <v>8</v>
      </c>
      <c r="B3" s="379">
        <f>SUM(C3:N3)</f>
        <v>2259</v>
      </c>
      <c r="C3" s="350">
        <f>금월!$F4</f>
        <v>0</v>
      </c>
      <c r="D3" s="111">
        <f>금월!$F10</f>
        <v>1735</v>
      </c>
      <c r="E3" s="111">
        <f>금월!F26</f>
        <v>30</v>
      </c>
      <c r="F3" s="111">
        <f>금월!F35</f>
        <v>351</v>
      </c>
      <c r="G3" s="111">
        <f>금월!F40</f>
        <v>0</v>
      </c>
      <c r="H3" s="111">
        <f>금월!F53</f>
        <v>4</v>
      </c>
      <c r="I3" s="111">
        <f>금월!F64</f>
        <v>23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53">
        <f>금월!F153</f>
        <v>49</v>
      </c>
    </row>
    <row r="4" spans="1:14">
      <c r="A4" s="376" t="s">
        <v>199</v>
      </c>
      <c r="B4" s="380">
        <f t="shared" ref="B4:B58" si="0">SUM(C4:N4)</f>
        <v>37874</v>
      </c>
      <c r="C4" s="351">
        <f>금월!$G4</f>
        <v>0</v>
      </c>
      <c r="D4" s="3">
        <f>금월!$G10</f>
        <v>3891</v>
      </c>
      <c r="E4" s="3">
        <f>금월!G26</f>
        <v>30134</v>
      </c>
      <c r="F4" s="3">
        <f>금월!G35</f>
        <v>129</v>
      </c>
      <c r="G4" s="3">
        <f>금월!G40</f>
        <v>0</v>
      </c>
      <c r="H4" s="3">
        <f>금월!G53</f>
        <v>12</v>
      </c>
      <c r="I4" s="3">
        <f>금월!G64</f>
        <v>34</v>
      </c>
      <c r="J4" s="3">
        <f>금월!G83</f>
        <v>864</v>
      </c>
      <c r="K4" s="3">
        <f>금월!G90</f>
        <v>35</v>
      </c>
      <c r="L4" s="3">
        <f>금월!G100</f>
        <v>4</v>
      </c>
      <c r="M4" s="3">
        <f>금월!G120</f>
        <v>0</v>
      </c>
      <c r="N4" s="354">
        <f>금월!G153</f>
        <v>2771</v>
      </c>
    </row>
    <row r="5" spans="1:14">
      <c r="A5" s="376" t="s">
        <v>0</v>
      </c>
      <c r="B5" s="380">
        <f t="shared" si="0"/>
        <v>34368</v>
      </c>
      <c r="C5" s="351">
        <f>금월!$H4</f>
        <v>0</v>
      </c>
      <c r="D5" s="3">
        <f>금월!$H10</f>
        <v>5613</v>
      </c>
      <c r="E5" s="3">
        <f>금월!H26</f>
        <v>14017</v>
      </c>
      <c r="F5" s="3">
        <f>금월!H35</f>
        <v>1273</v>
      </c>
      <c r="G5" s="3">
        <f>금월!H40</f>
        <v>0</v>
      </c>
      <c r="H5" s="3">
        <f>금월!H53</f>
        <v>268</v>
      </c>
      <c r="I5" s="3">
        <f>금월!H64</f>
        <v>12</v>
      </c>
      <c r="J5" s="3">
        <f>금월!H83</f>
        <v>123</v>
      </c>
      <c r="K5" s="3">
        <f>금월!H90</f>
        <v>48</v>
      </c>
      <c r="L5" s="3">
        <f>금월!H100</f>
        <v>0</v>
      </c>
      <c r="M5" s="3">
        <f>금월!H120</f>
        <v>0</v>
      </c>
      <c r="N5" s="354">
        <f>금월!H153</f>
        <v>13014</v>
      </c>
    </row>
    <row r="6" spans="1:14">
      <c r="A6" s="377" t="s">
        <v>252</v>
      </c>
      <c r="B6" s="380">
        <f t="shared" si="0"/>
        <v>5217</v>
      </c>
      <c r="C6" s="351">
        <f>금월!$I4</f>
        <v>0</v>
      </c>
      <c r="D6" s="3">
        <f>금월!$I10</f>
        <v>686</v>
      </c>
      <c r="E6" s="3">
        <f>금월!I26</f>
        <v>2730</v>
      </c>
      <c r="F6" s="3">
        <f>금월!I35</f>
        <v>91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54">
        <f>금월!I153</f>
        <v>1527</v>
      </c>
    </row>
    <row r="7" spans="1:14">
      <c r="A7" s="376" t="s">
        <v>24</v>
      </c>
      <c r="B7" s="380">
        <f t="shared" si="0"/>
        <v>1172</v>
      </c>
      <c r="C7" s="351">
        <f>금월!$J4</f>
        <v>0</v>
      </c>
      <c r="D7" s="3">
        <f>금월!$J10</f>
        <v>629</v>
      </c>
      <c r="E7" s="3">
        <f>금월!J26</f>
        <v>312</v>
      </c>
      <c r="F7" s="3">
        <f>금월!J35</f>
        <v>62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54">
        <f>금월!J153</f>
        <v>142</v>
      </c>
    </row>
    <row r="8" spans="1:14">
      <c r="A8" s="376" t="s">
        <v>324</v>
      </c>
      <c r="B8" s="380">
        <f t="shared" si="0"/>
        <v>448</v>
      </c>
      <c r="C8" s="351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54">
        <f>금월!K153</f>
        <v>0</v>
      </c>
    </row>
    <row r="9" spans="1:14">
      <c r="A9" s="377" t="s">
        <v>253</v>
      </c>
      <c r="B9" s="380">
        <f t="shared" si="0"/>
        <v>2540</v>
      </c>
      <c r="C9" s="351">
        <f>금월!$L4</f>
        <v>0</v>
      </c>
      <c r="D9" s="3">
        <f>금월!$L10</f>
        <v>1275</v>
      </c>
      <c r="E9" s="3">
        <f>금월!L26</f>
        <v>937</v>
      </c>
      <c r="F9" s="3">
        <f>금월!L35</f>
        <v>141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54">
        <f>금월!L153</f>
        <v>185</v>
      </c>
    </row>
    <row r="10" spans="1:14">
      <c r="A10" s="377" t="s">
        <v>254</v>
      </c>
      <c r="B10" s="380">
        <f t="shared" si="0"/>
        <v>1702</v>
      </c>
      <c r="C10" s="351">
        <f>금월!$M4</f>
        <v>0</v>
      </c>
      <c r="D10" s="3">
        <f>금월!$M10</f>
        <v>826</v>
      </c>
      <c r="E10" s="3">
        <f>금월!M26</f>
        <v>563</v>
      </c>
      <c r="F10" s="3">
        <f>금월!M35</f>
        <v>144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54">
        <f>금월!M153</f>
        <v>159</v>
      </c>
    </row>
    <row r="11" spans="1:14">
      <c r="A11" s="377" t="s">
        <v>328</v>
      </c>
      <c r="B11" s="380">
        <f t="shared" si="0"/>
        <v>4166</v>
      </c>
      <c r="C11" s="351">
        <f>금월!$N4</f>
        <v>0</v>
      </c>
      <c r="D11" s="3">
        <f>금월!$N10</f>
        <v>1591</v>
      </c>
      <c r="E11" s="3">
        <f>금월!N26</f>
        <v>2341</v>
      </c>
      <c r="F11" s="3">
        <f>금월!N35</f>
        <v>135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54">
        <f>금월!N153</f>
        <v>93</v>
      </c>
    </row>
    <row r="12" spans="1:14">
      <c r="A12" s="377" t="s">
        <v>256</v>
      </c>
      <c r="B12" s="380">
        <f t="shared" si="0"/>
        <v>4615</v>
      </c>
      <c r="C12" s="351">
        <f>금월!$O4</f>
        <v>0</v>
      </c>
      <c r="D12" s="3">
        <f>금월!$O10</f>
        <v>1397</v>
      </c>
      <c r="E12" s="3">
        <f>금월!O26</f>
        <v>2638</v>
      </c>
      <c r="F12" s="3">
        <f>금월!O35</f>
        <v>151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54">
        <f>금월!O153</f>
        <v>399</v>
      </c>
    </row>
    <row r="13" spans="1:14">
      <c r="A13" s="377" t="s">
        <v>257</v>
      </c>
      <c r="B13" s="380">
        <f t="shared" si="0"/>
        <v>2999</v>
      </c>
      <c r="C13" s="351">
        <f>금월!$P4</f>
        <v>0</v>
      </c>
      <c r="D13" s="3">
        <f>금월!$P10</f>
        <v>1470</v>
      </c>
      <c r="E13" s="3">
        <f>금월!P26</f>
        <v>960</v>
      </c>
      <c r="F13" s="3">
        <f>금월!P35</f>
        <v>295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54">
        <f>금월!P153</f>
        <v>271</v>
      </c>
    </row>
    <row r="14" spans="1:14">
      <c r="A14" s="381" t="s">
        <v>326</v>
      </c>
      <c r="B14" s="380">
        <f t="shared" si="0"/>
        <v>535</v>
      </c>
      <c r="C14" s="351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54">
        <f>금월!Q153</f>
        <v>0</v>
      </c>
    </row>
    <row r="15" spans="1:14">
      <c r="A15" s="377" t="s">
        <v>322</v>
      </c>
      <c r="B15" s="380">
        <f t="shared" si="0"/>
        <v>3928</v>
      </c>
      <c r="C15" s="351">
        <f>금월!$R4</f>
        <v>0</v>
      </c>
      <c r="D15" s="3">
        <f>금월!$R10</f>
        <v>1007</v>
      </c>
      <c r="E15" s="3">
        <f>금월!R26</f>
        <v>1167</v>
      </c>
      <c r="F15" s="3">
        <f>금월!R35</f>
        <v>474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54">
        <f>금월!R153</f>
        <v>1277</v>
      </c>
    </row>
    <row r="16" spans="1:14">
      <c r="A16" s="377" t="s">
        <v>260</v>
      </c>
      <c r="B16" s="380">
        <f t="shared" si="0"/>
        <v>226</v>
      </c>
      <c r="C16" s="351">
        <f>금월!$S4</f>
        <v>0</v>
      </c>
      <c r="D16" s="3">
        <f>금월!$S10</f>
        <v>52</v>
      </c>
      <c r="E16" s="3">
        <f>금월!S26</f>
        <v>0</v>
      </c>
      <c r="F16" s="3">
        <f>금월!S35</f>
        <v>92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54">
        <f>금월!S153</f>
        <v>80</v>
      </c>
    </row>
    <row r="17" spans="1:17">
      <c r="A17" s="377" t="s">
        <v>261</v>
      </c>
      <c r="B17" s="380">
        <f t="shared" si="0"/>
        <v>5</v>
      </c>
      <c r="C17" s="351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54">
        <f>금월!T153</f>
        <v>0</v>
      </c>
      <c r="Q17" s="112"/>
    </row>
    <row r="18" spans="1:17">
      <c r="A18" s="377" t="s">
        <v>262</v>
      </c>
      <c r="B18" s="380">
        <f t="shared" si="0"/>
        <v>37</v>
      </c>
      <c r="C18" s="351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54">
        <f>금월!U153</f>
        <v>1</v>
      </c>
    </row>
    <row r="19" spans="1:17">
      <c r="A19" s="377" t="s">
        <v>263</v>
      </c>
      <c r="B19" s="380">
        <f t="shared" si="0"/>
        <v>233</v>
      </c>
      <c r="C19" s="351">
        <f>금월!$V4</f>
        <v>0</v>
      </c>
      <c r="D19" s="3">
        <f>금월!$V10</f>
        <v>113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54">
        <f>금월!V153</f>
        <v>55</v>
      </c>
    </row>
    <row r="20" spans="1:17">
      <c r="A20" s="377" t="s">
        <v>264</v>
      </c>
      <c r="B20" s="380">
        <f t="shared" si="0"/>
        <v>59</v>
      </c>
      <c r="C20" s="351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54">
        <f>금월!W153</f>
        <v>0</v>
      </c>
    </row>
    <row r="21" spans="1:17">
      <c r="A21" s="376" t="s">
        <v>33</v>
      </c>
      <c r="B21" s="380">
        <f t="shared" si="0"/>
        <v>1529</v>
      </c>
      <c r="C21" s="351">
        <f>금월!$X4</f>
        <v>0</v>
      </c>
      <c r="D21" s="3">
        <f>금월!$X10</f>
        <v>1148</v>
      </c>
      <c r="E21" s="3">
        <f>금월!X26</f>
        <v>240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54">
        <f>금월!X153</f>
        <v>53</v>
      </c>
    </row>
    <row r="22" spans="1:17">
      <c r="A22" s="376" t="s">
        <v>34</v>
      </c>
      <c r="B22" s="380">
        <f t="shared" si="0"/>
        <v>102</v>
      </c>
      <c r="C22" s="351">
        <f>금월!$Y4</f>
        <v>0</v>
      </c>
      <c r="D22" s="3">
        <f>금월!$Y10</f>
        <v>21</v>
      </c>
      <c r="E22" s="3">
        <f>금월!Y$26</f>
        <v>2</v>
      </c>
      <c r="F22" s="3">
        <f>금월!Y35</f>
        <v>78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54">
        <f>금월!Y153</f>
        <v>0</v>
      </c>
    </row>
    <row r="23" spans="1:17" s="112" customFormat="1">
      <c r="A23" s="376" t="s">
        <v>284</v>
      </c>
      <c r="B23" s="380">
        <f t="shared" si="0"/>
        <v>161</v>
      </c>
      <c r="C23" s="351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29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54">
        <f>금월!$Z$153</f>
        <v>5</v>
      </c>
    </row>
    <row r="24" spans="1:17" s="112" customFormat="1">
      <c r="A24" s="376" t="s">
        <v>285</v>
      </c>
      <c r="B24" s="380">
        <f t="shared" si="0"/>
        <v>18</v>
      </c>
      <c r="C24" s="351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4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54">
        <f>금월!$AA$153</f>
        <v>4</v>
      </c>
    </row>
    <row r="25" spans="1:17" s="112" customFormat="1">
      <c r="A25" s="376" t="s">
        <v>286</v>
      </c>
      <c r="B25" s="380">
        <f t="shared" si="0"/>
        <v>0</v>
      </c>
      <c r="C25" s="351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54">
        <f>금월!$AB$153</f>
        <v>0</v>
      </c>
    </row>
    <row r="26" spans="1:17" s="112" customFormat="1">
      <c r="A26" s="376" t="s">
        <v>280</v>
      </c>
      <c r="B26" s="380">
        <f t="shared" si="0"/>
        <v>6</v>
      </c>
      <c r="C26" s="351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54">
        <f>금월!$AC$153</f>
        <v>0</v>
      </c>
    </row>
    <row r="27" spans="1:17" s="112" customFormat="1">
      <c r="A27" s="376" t="s">
        <v>281</v>
      </c>
      <c r="B27" s="380">
        <f t="shared" si="0"/>
        <v>307</v>
      </c>
      <c r="C27" s="351">
        <f>금월!$AD4</f>
        <v>0</v>
      </c>
      <c r="D27" s="3">
        <f>금월!$AD10</f>
        <v>17</v>
      </c>
      <c r="E27" s="3">
        <f>금월!$AD$26</f>
        <v>241</v>
      </c>
      <c r="F27" s="3">
        <f>금월!$AD$35</f>
        <v>29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54">
        <f>금월!$AD$153</f>
        <v>18</v>
      </c>
    </row>
    <row r="28" spans="1:17" s="112" customFormat="1">
      <c r="A28" s="376" t="s">
        <v>282</v>
      </c>
      <c r="B28" s="380">
        <f t="shared" si="0"/>
        <v>0</v>
      </c>
      <c r="C28" s="351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54">
        <f>금월!$AE$153</f>
        <v>0</v>
      </c>
    </row>
    <row r="29" spans="1:17" s="112" customFormat="1">
      <c r="A29" s="376" t="s">
        <v>287</v>
      </c>
      <c r="B29" s="380">
        <f t="shared" si="0"/>
        <v>84</v>
      </c>
      <c r="C29" s="351">
        <f>금월!$AF4</f>
        <v>0</v>
      </c>
      <c r="D29" s="3">
        <f>금월!$AF10</f>
        <v>10</v>
      </c>
      <c r="E29" s="3">
        <f>금월!$AF$26</f>
        <v>2</v>
      </c>
      <c r="F29" s="3">
        <f>금월!$AF$35</f>
        <v>61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54">
        <f>금월!$AF$153</f>
        <v>9</v>
      </c>
    </row>
    <row r="30" spans="1:17" s="112" customFormat="1">
      <c r="A30" s="376" t="s">
        <v>358</v>
      </c>
      <c r="B30" s="380">
        <f t="shared" si="0"/>
        <v>0</v>
      </c>
      <c r="C30" s="351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54">
        <f>금월!$AG$153</f>
        <v>0</v>
      </c>
    </row>
    <row r="31" spans="1:17" s="112" customFormat="1">
      <c r="A31" s="376" t="s">
        <v>359</v>
      </c>
      <c r="B31" s="380">
        <f t="shared" si="0"/>
        <v>0</v>
      </c>
      <c r="C31" s="351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54">
        <f>금월!$AH$153</f>
        <v>0</v>
      </c>
    </row>
    <row r="32" spans="1:17">
      <c r="A32" s="376" t="s">
        <v>200</v>
      </c>
      <c r="B32" s="380">
        <f t="shared" si="0"/>
        <v>97</v>
      </c>
      <c r="C32" s="351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92</v>
      </c>
      <c r="K32" s="3">
        <f>금월!AI90</f>
        <v>0</v>
      </c>
      <c r="L32" s="3">
        <f>금월!AI100</f>
        <v>0</v>
      </c>
      <c r="M32" s="3">
        <f>금월!AI120</f>
        <v>0</v>
      </c>
      <c r="N32" s="354">
        <f>금월!AI153</f>
        <v>0</v>
      </c>
    </row>
    <row r="33" spans="1:14">
      <c r="A33" s="377" t="s">
        <v>265</v>
      </c>
      <c r="B33" s="380">
        <f t="shared" si="0"/>
        <v>2477</v>
      </c>
      <c r="C33" s="351">
        <f>금월!$AJ4</f>
        <v>0</v>
      </c>
      <c r="D33" s="3">
        <f>금월!$AJ10</f>
        <v>16</v>
      </c>
      <c r="E33" s="3">
        <f>금월!AJ26</f>
        <v>1110</v>
      </c>
      <c r="F33" s="3">
        <f>금월!AJ35</f>
        <v>1276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54">
        <f>금월!AJ153</f>
        <v>0</v>
      </c>
    </row>
    <row r="34" spans="1:14">
      <c r="A34" s="376" t="s">
        <v>12</v>
      </c>
      <c r="B34" s="380">
        <f t="shared" si="0"/>
        <v>14432</v>
      </c>
      <c r="C34" s="351">
        <f>금월!$AK4</f>
        <v>0</v>
      </c>
      <c r="D34" s="3">
        <f>금월!$AK10</f>
        <v>246</v>
      </c>
      <c r="E34" s="3">
        <f>금월!AK26</f>
        <v>14178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54">
        <f>금월!AK153</f>
        <v>0</v>
      </c>
    </row>
    <row r="35" spans="1:14">
      <c r="A35" s="377" t="s">
        <v>266</v>
      </c>
      <c r="B35" s="380">
        <f t="shared" si="0"/>
        <v>24818</v>
      </c>
      <c r="C35" s="351">
        <f>금월!$AL4</f>
        <v>29</v>
      </c>
      <c r="D35" s="3">
        <f>금월!$AL10</f>
        <v>17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195</v>
      </c>
      <c r="I35" s="3">
        <f>금월!AL64</f>
        <v>1</v>
      </c>
      <c r="J35" s="3">
        <f>금월!AL83</f>
        <v>2246</v>
      </c>
      <c r="K35" s="3">
        <f>금월!AL90</f>
        <v>1</v>
      </c>
      <c r="L35" s="3">
        <f>금월!AL100</f>
        <v>1016</v>
      </c>
      <c r="M35" s="3">
        <f>금월!AL120</f>
        <v>10203</v>
      </c>
      <c r="N35" s="354">
        <f>금월!AL153</f>
        <v>5</v>
      </c>
    </row>
    <row r="36" spans="1:14">
      <c r="A36" s="376" t="s">
        <v>14</v>
      </c>
      <c r="B36" s="380">
        <f t="shared" si="0"/>
        <v>6617</v>
      </c>
      <c r="C36" s="351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161</v>
      </c>
      <c r="H36" s="3">
        <f>금월!AM53</f>
        <v>0</v>
      </c>
      <c r="I36" s="3">
        <f>금월!AM64</f>
        <v>0</v>
      </c>
      <c r="J36" s="3">
        <f>금월!AM83</f>
        <v>6419</v>
      </c>
      <c r="K36" s="3">
        <f>금월!AM90</f>
        <v>0</v>
      </c>
      <c r="L36" s="3">
        <f>금월!AM100</f>
        <v>0</v>
      </c>
      <c r="M36" s="3">
        <f>금월!AM120</f>
        <v>0</v>
      </c>
      <c r="N36" s="354">
        <f>금월!AM153</f>
        <v>37</v>
      </c>
    </row>
    <row r="37" spans="1:14">
      <c r="A37" s="376" t="s">
        <v>15</v>
      </c>
      <c r="B37" s="380">
        <f t="shared" si="0"/>
        <v>748</v>
      </c>
      <c r="C37" s="351">
        <f>금월!$AN4</f>
        <v>0</v>
      </c>
      <c r="D37" s="3">
        <f>금월!$AN10</f>
        <v>5</v>
      </c>
      <c r="E37" s="3">
        <f>금월!AN26</f>
        <v>1</v>
      </c>
      <c r="F37" s="3">
        <f>금월!AN35</f>
        <v>2</v>
      </c>
      <c r="G37" s="3">
        <f>금월!AN40</f>
        <v>160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54">
        <f>금월!AN153</f>
        <v>2</v>
      </c>
    </row>
    <row r="38" spans="1:14">
      <c r="A38" s="377" t="s">
        <v>267</v>
      </c>
      <c r="B38" s="380">
        <f t="shared" si="0"/>
        <v>5449</v>
      </c>
      <c r="C38" s="351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54">
        <f>금월!AO153</f>
        <v>391</v>
      </c>
    </row>
    <row r="39" spans="1:14">
      <c r="A39" s="376" t="s">
        <v>20</v>
      </c>
      <c r="B39" s="380">
        <f t="shared" si="0"/>
        <v>665</v>
      </c>
      <c r="C39" s="351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665</v>
      </c>
      <c r="K39" s="3">
        <f>금월!AP90</f>
        <v>0</v>
      </c>
      <c r="L39" s="3">
        <f>금월!AP100</f>
        <v>0</v>
      </c>
      <c r="M39" s="3">
        <f>금월!AP120</f>
        <v>0</v>
      </c>
      <c r="N39" s="354">
        <f>금월!AP153</f>
        <v>0</v>
      </c>
    </row>
    <row r="40" spans="1:14">
      <c r="A40" s="377" t="s">
        <v>268</v>
      </c>
      <c r="B40" s="380">
        <f t="shared" si="0"/>
        <v>3272</v>
      </c>
      <c r="C40" s="351">
        <f>금월!$AQ4</f>
        <v>0</v>
      </c>
      <c r="D40" s="3">
        <f>금월!$AQ10</f>
        <v>2987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285</v>
      </c>
      <c r="K40" s="3">
        <f>금월!AQ90</f>
        <v>0</v>
      </c>
      <c r="L40" s="3">
        <f>금월!AQ100</f>
        <v>0</v>
      </c>
      <c r="M40" s="3">
        <f>금월!AQ120</f>
        <v>0</v>
      </c>
      <c r="N40" s="354">
        <f>금월!AQ153</f>
        <v>0</v>
      </c>
    </row>
    <row r="41" spans="1:14">
      <c r="A41" s="376" t="s">
        <v>16</v>
      </c>
      <c r="B41" s="380">
        <f t="shared" si="0"/>
        <v>2374</v>
      </c>
      <c r="C41" s="351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54">
        <f>금월!AR153</f>
        <v>0</v>
      </c>
    </row>
    <row r="42" spans="1:14">
      <c r="A42" s="376" t="s">
        <v>201</v>
      </c>
      <c r="B42" s="380">
        <f t="shared" si="0"/>
        <v>8978</v>
      </c>
      <c r="C42" s="351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54">
        <f>금월!AS153</f>
        <v>0</v>
      </c>
    </row>
    <row r="43" spans="1:14">
      <c r="A43" s="377" t="s">
        <v>269</v>
      </c>
      <c r="B43" s="380">
        <f t="shared" si="0"/>
        <v>108</v>
      </c>
      <c r="C43" s="351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54">
        <f>금월!AT153</f>
        <v>108</v>
      </c>
    </row>
    <row r="44" spans="1:14">
      <c r="A44" s="377" t="s">
        <v>270</v>
      </c>
      <c r="B44" s="380">
        <f t="shared" si="0"/>
        <v>91</v>
      </c>
      <c r="C44" s="351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54">
        <f>금월!AU153</f>
        <v>0</v>
      </c>
    </row>
    <row r="45" spans="1:14">
      <c r="A45" s="376" t="s">
        <v>18</v>
      </c>
      <c r="B45" s="380">
        <f t="shared" si="0"/>
        <v>6000</v>
      </c>
      <c r="C45" s="351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4967</v>
      </c>
      <c r="K45" s="3">
        <f>금월!AV90</f>
        <v>0</v>
      </c>
      <c r="L45" s="3">
        <f>금월!AV100</f>
        <v>0</v>
      </c>
      <c r="M45" s="3">
        <f>금월!AV120</f>
        <v>0</v>
      </c>
      <c r="N45" s="354">
        <f>금월!AV153</f>
        <v>1029</v>
      </c>
    </row>
    <row r="46" spans="1:14">
      <c r="A46" s="376" t="s">
        <v>25</v>
      </c>
      <c r="B46" s="380">
        <f t="shared" si="0"/>
        <v>1211</v>
      </c>
      <c r="C46" s="351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54">
        <f>금월!AW153</f>
        <v>0</v>
      </c>
    </row>
    <row r="47" spans="1:14">
      <c r="A47" s="376" t="s">
        <v>26</v>
      </c>
      <c r="B47" s="380">
        <f t="shared" si="0"/>
        <v>19273</v>
      </c>
      <c r="C47" s="351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19273</v>
      </c>
      <c r="K47" s="3">
        <f>금월!AX90</f>
        <v>0</v>
      </c>
      <c r="L47" s="3">
        <f>금월!AX100</f>
        <v>0</v>
      </c>
      <c r="M47" s="3">
        <f>금월!AX120</f>
        <v>0</v>
      </c>
      <c r="N47" s="354">
        <f>금월!AX153</f>
        <v>0</v>
      </c>
    </row>
    <row r="48" spans="1:14">
      <c r="A48" s="376" t="s">
        <v>27</v>
      </c>
      <c r="B48" s="380">
        <f t="shared" si="0"/>
        <v>1625</v>
      </c>
      <c r="C48" s="351">
        <f>금월!$AY4</f>
        <v>0</v>
      </c>
      <c r="D48" s="3">
        <f>금월!$AY10</f>
        <v>0</v>
      </c>
      <c r="E48" s="3">
        <f>금월!AY26</f>
        <v>1622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54">
        <f>금월!AY153</f>
        <v>0</v>
      </c>
    </row>
    <row r="49" spans="1:14" s="13" customFormat="1">
      <c r="A49" s="376" t="s">
        <v>28</v>
      </c>
      <c r="B49" s="380">
        <f t="shared" si="0"/>
        <v>135</v>
      </c>
      <c r="C49" s="351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54">
        <f>금월!AZ153</f>
        <v>0</v>
      </c>
    </row>
    <row r="50" spans="1:14">
      <c r="A50" s="377" t="s">
        <v>271</v>
      </c>
      <c r="B50" s="380">
        <f t="shared" si="0"/>
        <v>77</v>
      </c>
      <c r="C50" s="351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54">
        <f>금월!BA153</f>
        <v>77</v>
      </c>
    </row>
    <row r="51" spans="1:14">
      <c r="A51" s="376" t="s">
        <v>195</v>
      </c>
      <c r="B51" s="380">
        <f t="shared" si="0"/>
        <v>418</v>
      </c>
      <c r="C51" s="351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54">
        <f>금월!BB153</f>
        <v>0</v>
      </c>
    </row>
    <row r="52" spans="1:14">
      <c r="A52" s="376" t="s">
        <v>202</v>
      </c>
      <c r="B52" s="380">
        <f t="shared" si="0"/>
        <v>53101</v>
      </c>
      <c r="C52" s="351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53101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54">
        <f>금월!$BC$153</f>
        <v>0</v>
      </c>
    </row>
    <row r="53" spans="1:14">
      <c r="A53" s="377" t="s">
        <v>272</v>
      </c>
      <c r="B53" s="380">
        <f t="shared" si="0"/>
        <v>503</v>
      </c>
      <c r="C53" s="351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54">
        <f>금월!$BD$153</f>
        <v>0</v>
      </c>
    </row>
    <row r="54" spans="1:14">
      <c r="A54" s="377" t="s">
        <v>273</v>
      </c>
      <c r="B54" s="380">
        <f t="shared" si="0"/>
        <v>75</v>
      </c>
      <c r="C54" s="351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54">
        <f>금월!$BE$153</f>
        <v>0</v>
      </c>
    </row>
    <row r="55" spans="1:14">
      <c r="A55" s="376" t="s">
        <v>203</v>
      </c>
      <c r="B55" s="380">
        <f t="shared" si="0"/>
        <v>15</v>
      </c>
      <c r="C55" s="351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54">
        <f>금월!$BF$153</f>
        <v>0</v>
      </c>
    </row>
    <row r="56" spans="1:14">
      <c r="A56" s="377" t="s">
        <v>274</v>
      </c>
      <c r="B56" s="380">
        <f t="shared" si="0"/>
        <v>3671</v>
      </c>
      <c r="C56" s="351">
        <f>금월!$BG4</f>
        <v>0</v>
      </c>
      <c r="D56" s="3">
        <f>금월!$BG10</f>
        <v>234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3437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54">
        <f>금월!$BG$153</f>
        <v>0</v>
      </c>
    </row>
    <row r="57" spans="1:14">
      <c r="A57" s="377" t="s">
        <v>204</v>
      </c>
      <c r="B57" s="380">
        <f t="shared" si="0"/>
        <v>2677</v>
      </c>
      <c r="C57" s="351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54">
        <f>금월!$BH$153</f>
        <v>0</v>
      </c>
    </row>
    <row r="58" spans="1:14" ht="17.25" thickBot="1">
      <c r="A58" s="378" t="s">
        <v>3</v>
      </c>
      <c r="B58" s="374">
        <f t="shared" si="0"/>
        <v>128677</v>
      </c>
      <c r="C58" s="352">
        <f>금월!$BI4</f>
        <v>0</v>
      </c>
      <c r="D58" s="119">
        <f>금월!$BI10</f>
        <v>2913</v>
      </c>
      <c r="E58" s="119">
        <f>금월!$BI$26</f>
        <v>50399</v>
      </c>
      <c r="F58" s="119">
        <f>금월!$BI$35</f>
        <v>91</v>
      </c>
      <c r="G58" s="119">
        <f>금월!$BI$40</f>
        <v>65</v>
      </c>
      <c r="H58" s="119">
        <f>금월!$BI$53</f>
        <v>12174</v>
      </c>
      <c r="I58" s="119">
        <f>금월!$BI$64</f>
        <v>5047</v>
      </c>
      <c r="J58" s="119">
        <f>금월!$BI$83</f>
        <v>6558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55">
        <f>금월!$BI$153</f>
        <v>12849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Q18" sqref="Q18"/>
    </sheetView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64" t="s">
        <v>4</v>
      </c>
      <c r="B1" s="365" t="s">
        <v>5</v>
      </c>
      <c r="C1" s="365" t="s">
        <v>411</v>
      </c>
      <c r="D1" s="365" t="s">
        <v>179</v>
      </c>
      <c r="E1" s="365" t="s">
        <v>180</v>
      </c>
      <c r="F1" s="365" t="s">
        <v>181</v>
      </c>
      <c r="G1" s="365" t="s">
        <v>197</v>
      </c>
      <c r="H1" s="365" t="s">
        <v>182</v>
      </c>
      <c r="I1" s="365" t="s">
        <v>183</v>
      </c>
      <c r="J1" s="365" t="s">
        <v>184</v>
      </c>
      <c r="K1" s="365" t="s">
        <v>185</v>
      </c>
      <c r="L1" s="365" t="s">
        <v>186</v>
      </c>
      <c r="M1" s="365" t="s">
        <v>187</v>
      </c>
      <c r="N1" s="365" t="s">
        <v>188</v>
      </c>
    </row>
    <row r="2" spans="1:14" ht="17.25" thickBot="1">
      <c r="A2" s="368" t="s">
        <v>6</v>
      </c>
      <c r="B2" s="369">
        <f>SUM(C2:N2)</f>
        <v>4485</v>
      </c>
      <c r="C2" s="370">
        <f>월간수집!E4</f>
        <v>29</v>
      </c>
      <c r="D2" s="370">
        <f>월간수집!E10</f>
        <v>191</v>
      </c>
      <c r="E2" s="370">
        <f>월간수집!E26</f>
        <v>41</v>
      </c>
      <c r="F2" s="370">
        <f>월간수집!E35</f>
        <v>10</v>
      </c>
      <c r="G2" s="370">
        <f>월간수집!E40</f>
        <v>19</v>
      </c>
      <c r="H2" s="370">
        <f>월간수집!E53</f>
        <v>21</v>
      </c>
      <c r="I2" s="370">
        <f>월간수집!E64</f>
        <v>0</v>
      </c>
      <c r="J2" s="370">
        <f>월간수집!E83</f>
        <v>991</v>
      </c>
      <c r="K2" s="370">
        <f>월간수집!E90</f>
        <v>1</v>
      </c>
      <c r="L2" s="370">
        <f>월간수집!E100</f>
        <v>1</v>
      </c>
      <c r="M2" s="370">
        <f>월간수집!E120</f>
        <v>3</v>
      </c>
      <c r="N2" s="371">
        <f>월간수집!E153</f>
        <v>3178</v>
      </c>
    </row>
    <row r="3" spans="1:14">
      <c r="A3" s="375" t="s">
        <v>8</v>
      </c>
      <c r="B3" s="372">
        <f t="shared" ref="B3:B58" si="0">SUM(C3:N3)</f>
        <v>22</v>
      </c>
      <c r="C3" s="111">
        <f>월간수집!$F4</f>
        <v>0</v>
      </c>
      <c r="D3" s="366">
        <f>월간수집!F10</f>
        <v>16</v>
      </c>
      <c r="E3" s="366">
        <f>월간수집!F26</f>
        <v>0</v>
      </c>
      <c r="F3" s="366">
        <f>월간수집!F35</f>
        <v>6</v>
      </c>
      <c r="G3" s="366">
        <f>월간수집!F40</f>
        <v>0</v>
      </c>
      <c r="H3" s="366">
        <f>월간수집!F53</f>
        <v>0</v>
      </c>
      <c r="I3" s="366">
        <f>월간수집!F64</f>
        <v>0</v>
      </c>
      <c r="J3" s="366">
        <f>월간수집!F83</f>
        <v>0</v>
      </c>
      <c r="K3" s="366">
        <f>월간수집!F90</f>
        <v>0</v>
      </c>
      <c r="L3" s="366">
        <f>월간수집!F100</f>
        <v>0</v>
      </c>
      <c r="M3" s="366">
        <f>월간수집!F120</f>
        <v>0</v>
      </c>
      <c r="N3" s="367">
        <f>월간수집!F153</f>
        <v>0</v>
      </c>
    </row>
    <row r="4" spans="1:14">
      <c r="A4" s="376" t="s">
        <v>199</v>
      </c>
      <c r="B4" s="373">
        <f t="shared" si="0"/>
        <v>53</v>
      </c>
      <c r="C4" s="3">
        <f>월간수집!$G4</f>
        <v>0</v>
      </c>
      <c r="D4" s="3">
        <f>월간수집!G10</f>
        <v>17</v>
      </c>
      <c r="E4" s="3">
        <f>월간수집!G26</f>
        <v>6</v>
      </c>
      <c r="F4" s="3">
        <f>월간수집!G35</f>
        <v>0</v>
      </c>
      <c r="G4" s="3">
        <f>월간수집!G40</f>
        <v>0</v>
      </c>
      <c r="H4" s="3">
        <f>월간수집!G53</f>
        <v>0</v>
      </c>
      <c r="I4" s="3">
        <f>월간수집!G64</f>
        <v>0</v>
      </c>
      <c r="J4" s="3">
        <f>월간수집!G83</f>
        <v>0</v>
      </c>
      <c r="K4" s="3">
        <f>월간수집!G90</f>
        <v>0</v>
      </c>
      <c r="L4" s="3">
        <f>월간수집!G100</f>
        <v>0</v>
      </c>
      <c r="M4" s="3">
        <f>월간수집!G120</f>
        <v>0</v>
      </c>
      <c r="N4" s="354">
        <f>월간수집!G153</f>
        <v>30</v>
      </c>
    </row>
    <row r="5" spans="1:14">
      <c r="A5" s="376" t="s">
        <v>0</v>
      </c>
      <c r="B5" s="373">
        <f t="shared" si="0"/>
        <v>333</v>
      </c>
      <c r="C5" s="3">
        <f>월간수집!$H4</f>
        <v>0</v>
      </c>
      <c r="D5" s="3">
        <f>월간수집!H10</f>
        <v>20</v>
      </c>
      <c r="E5" s="3">
        <f>월간수집!H26</f>
        <v>5</v>
      </c>
      <c r="F5" s="3">
        <f>월간수집!H35</f>
        <v>2</v>
      </c>
      <c r="G5" s="3">
        <f>월간수집!H40</f>
        <v>0</v>
      </c>
      <c r="H5" s="3">
        <f>월간수집!H53</f>
        <v>2</v>
      </c>
      <c r="I5" s="3">
        <f>월간수집!H64</f>
        <v>0</v>
      </c>
      <c r="J5" s="3">
        <f>월간수집!H83</f>
        <v>0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54">
        <f>월간수집!H153</f>
        <v>304</v>
      </c>
    </row>
    <row r="6" spans="1:14">
      <c r="A6" s="377" t="s">
        <v>252</v>
      </c>
      <c r="B6" s="373">
        <f t="shared" si="0"/>
        <v>19</v>
      </c>
      <c r="C6" s="3">
        <f>월간수집!$I4</f>
        <v>0</v>
      </c>
      <c r="D6" s="3">
        <f>월간수집!I10</f>
        <v>8</v>
      </c>
      <c r="E6" s="3">
        <f>월간수집!I26</f>
        <v>0</v>
      </c>
      <c r="F6" s="3">
        <f>월간수집!I35</f>
        <v>0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54">
        <f>월간수집!I153</f>
        <v>11</v>
      </c>
    </row>
    <row r="7" spans="1:14">
      <c r="A7" s="376" t="s">
        <v>24</v>
      </c>
      <c r="B7" s="373">
        <f t="shared" si="0"/>
        <v>10</v>
      </c>
      <c r="C7" s="3">
        <f>월간수집!$J4</f>
        <v>0</v>
      </c>
      <c r="D7" s="3">
        <f>월간수집!J10</f>
        <v>4</v>
      </c>
      <c r="E7" s="3">
        <f>월간수집!J26</f>
        <v>0</v>
      </c>
      <c r="F7" s="3">
        <f>월간수집!J35</f>
        <v>0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54">
        <f>월간수집!J153</f>
        <v>6</v>
      </c>
    </row>
    <row r="8" spans="1:14">
      <c r="A8" s="376" t="s">
        <v>9</v>
      </c>
      <c r="B8" s="373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54">
        <f>월간수집!K153</f>
        <v>0</v>
      </c>
    </row>
    <row r="9" spans="1:14">
      <c r="A9" s="377" t="s">
        <v>253</v>
      </c>
      <c r="B9" s="373">
        <f t="shared" si="0"/>
        <v>-2</v>
      </c>
      <c r="C9" s="3">
        <f>월간수집!$L4</f>
        <v>0</v>
      </c>
      <c r="D9" s="3">
        <f>월간수집!L10</f>
        <v>0</v>
      </c>
      <c r="E9" s="3">
        <f>월간수집!L26</f>
        <v>1</v>
      </c>
      <c r="F9" s="3">
        <f>월간수집!L35</f>
        <v>0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54">
        <f>월간수집!L153</f>
        <v>-3</v>
      </c>
    </row>
    <row r="10" spans="1:14">
      <c r="A10" s="377" t="s">
        <v>254</v>
      </c>
      <c r="B10" s="373">
        <f t="shared" si="0"/>
        <v>13</v>
      </c>
      <c r="C10" s="3">
        <f>월간수집!$M4</f>
        <v>0</v>
      </c>
      <c r="D10" s="3">
        <f>월간수집!M10</f>
        <v>7</v>
      </c>
      <c r="E10" s="3">
        <f>월간수집!M26</f>
        <v>1</v>
      </c>
      <c r="F10" s="3">
        <f>월간수집!M35</f>
        <v>0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54">
        <f>월간수집!M153</f>
        <v>5</v>
      </c>
    </row>
    <row r="11" spans="1:14">
      <c r="A11" s="377" t="s">
        <v>255</v>
      </c>
      <c r="B11" s="373">
        <f t="shared" si="0"/>
        <v>3</v>
      </c>
      <c r="C11" s="3">
        <f>월간수집!$N4</f>
        <v>0</v>
      </c>
      <c r="D11" s="3">
        <f>월간수집!N10</f>
        <v>10</v>
      </c>
      <c r="E11" s="3">
        <f>월간수집!N26</f>
        <v>0</v>
      </c>
      <c r="F11" s="3">
        <f>월간수집!N35</f>
        <v>0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54">
        <f>월간수집!N153</f>
        <v>-7</v>
      </c>
    </row>
    <row r="12" spans="1:14">
      <c r="A12" s="377" t="s">
        <v>256</v>
      </c>
      <c r="B12" s="373">
        <f t="shared" si="0"/>
        <v>-5</v>
      </c>
      <c r="C12" s="3">
        <f>월간수집!$O4</f>
        <v>0</v>
      </c>
      <c r="D12" s="3">
        <f>월간수집!O10</f>
        <v>9</v>
      </c>
      <c r="E12" s="3">
        <f>월간수집!O26</f>
        <v>0</v>
      </c>
      <c r="F12" s="3">
        <f>월간수집!O35</f>
        <v>1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54">
        <f>월간수집!O153</f>
        <v>-15</v>
      </c>
    </row>
    <row r="13" spans="1:14">
      <c r="A13" s="377" t="s">
        <v>257</v>
      </c>
      <c r="B13" s="373">
        <f t="shared" si="0"/>
        <v>23</v>
      </c>
      <c r="C13" s="3">
        <f>월간수집!$P4</f>
        <v>0</v>
      </c>
      <c r="D13" s="3">
        <f>월간수집!P10</f>
        <v>17</v>
      </c>
      <c r="E13" s="3">
        <f>월간수집!P26</f>
        <v>6</v>
      </c>
      <c r="F13" s="3">
        <f>월간수집!P35</f>
        <v>0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54">
        <f>월간수집!P153</f>
        <v>0</v>
      </c>
    </row>
    <row r="14" spans="1:14">
      <c r="A14" s="377" t="s">
        <v>258</v>
      </c>
      <c r="B14" s="373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54">
        <f>월간수집!Q153</f>
        <v>0</v>
      </c>
    </row>
    <row r="15" spans="1:14">
      <c r="A15" s="377" t="s">
        <v>259</v>
      </c>
      <c r="B15" s="373">
        <f t="shared" si="0"/>
        <v>4</v>
      </c>
      <c r="C15" s="3">
        <f>월간수집!$R4</f>
        <v>0</v>
      </c>
      <c r="D15" s="3">
        <f>월간수집!R10</f>
        <v>12</v>
      </c>
      <c r="E15" s="3">
        <f>월간수집!R26</f>
        <v>8</v>
      </c>
      <c r="F15" s="3">
        <f>월간수집!R35</f>
        <v>6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54">
        <f>월간수집!R153</f>
        <v>-22</v>
      </c>
    </row>
    <row r="16" spans="1:14">
      <c r="A16" s="377" t="s">
        <v>260</v>
      </c>
      <c r="B16" s="373">
        <f t="shared" si="0"/>
        <v>-5</v>
      </c>
      <c r="C16" s="3">
        <f>월간수집!$S4</f>
        <v>0</v>
      </c>
      <c r="D16" s="3">
        <f>월간수집!S10</f>
        <v>4</v>
      </c>
      <c r="E16" s="3">
        <f>월간수집!S26</f>
        <v>0</v>
      </c>
      <c r="F16" s="3">
        <f>월간수집!S35</f>
        <v>2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54">
        <f>월간수집!S153</f>
        <v>-11</v>
      </c>
    </row>
    <row r="17" spans="1:14">
      <c r="A17" s="377" t="s">
        <v>261</v>
      </c>
      <c r="B17" s="373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54">
        <f>월간수집!T153</f>
        <v>0</v>
      </c>
    </row>
    <row r="18" spans="1:14">
      <c r="A18" s="377" t="s">
        <v>262</v>
      </c>
      <c r="B18" s="373">
        <f t="shared" si="0"/>
        <v>0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54">
        <f>월간수집!U153</f>
        <v>0</v>
      </c>
    </row>
    <row r="19" spans="1:14">
      <c r="A19" s="377" t="s">
        <v>263</v>
      </c>
      <c r="B19" s="373">
        <f t="shared" si="0"/>
        <v>6</v>
      </c>
      <c r="C19" s="3">
        <f>월간수집!$V4</f>
        <v>0</v>
      </c>
      <c r="D19" s="3">
        <f>월간수집!V10</f>
        <v>3</v>
      </c>
      <c r="E19" s="3">
        <f>월간수집!V26</f>
        <v>0</v>
      </c>
      <c r="F19" s="3">
        <f>월간수집!V35</f>
        <v>1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54">
        <f>월간수집!V153</f>
        <v>2</v>
      </c>
    </row>
    <row r="20" spans="1:14">
      <c r="A20" s="377" t="s">
        <v>264</v>
      </c>
      <c r="B20" s="373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54">
        <f>월간수집!W153</f>
        <v>0</v>
      </c>
    </row>
    <row r="21" spans="1:14">
      <c r="A21" s="376" t="s">
        <v>33</v>
      </c>
      <c r="B21" s="373">
        <f t="shared" si="0"/>
        <v>18</v>
      </c>
      <c r="C21" s="3">
        <f>월간수집!$X4</f>
        <v>0</v>
      </c>
      <c r="D21" s="3">
        <f>월간수집!X10</f>
        <v>11</v>
      </c>
      <c r="E21" s="3">
        <f>월간수집!X26</f>
        <v>5</v>
      </c>
      <c r="F21" s="3">
        <f>월간수집!X35</f>
        <v>1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54">
        <f>월간수집!X153</f>
        <v>1</v>
      </c>
    </row>
    <row r="22" spans="1:14">
      <c r="A22" s="376" t="s">
        <v>34</v>
      </c>
      <c r="B22" s="373">
        <f t="shared" si="0"/>
        <v>1</v>
      </c>
      <c r="C22" s="3">
        <f>월간수집!$Y4</f>
        <v>0</v>
      </c>
      <c r="D22" s="3">
        <f>월간수집!Y$10</f>
        <v>0</v>
      </c>
      <c r="E22" s="3">
        <f>월간수집!Y$26</f>
        <v>0</v>
      </c>
      <c r="F22" s="3">
        <f>월간수집!Y35</f>
        <v>1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54">
        <f>월간수집!Y153</f>
        <v>0</v>
      </c>
    </row>
    <row r="23" spans="1:14" s="112" customFormat="1">
      <c r="A23" s="376" t="s">
        <v>284</v>
      </c>
      <c r="B23" s="373">
        <f t="shared" si="0"/>
        <v>3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3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54">
        <f>월간수집!$Z$153</f>
        <v>0</v>
      </c>
    </row>
    <row r="24" spans="1:14" s="112" customFormat="1">
      <c r="A24" s="376" t="s">
        <v>285</v>
      </c>
      <c r="B24" s="373">
        <f t="shared" si="0"/>
        <v>1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1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54">
        <f>월간수집!$AA$153</f>
        <v>0</v>
      </c>
    </row>
    <row r="25" spans="1:14" s="112" customFormat="1">
      <c r="A25" s="376" t="s">
        <v>286</v>
      </c>
      <c r="B25" s="373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54">
        <f>월간수집!$AB$153</f>
        <v>0</v>
      </c>
    </row>
    <row r="26" spans="1:14" s="112" customFormat="1">
      <c r="A26" s="376" t="s">
        <v>280</v>
      </c>
      <c r="B26" s="373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54">
        <f>월간수집!$AC$153</f>
        <v>0</v>
      </c>
    </row>
    <row r="27" spans="1:14" s="112" customFormat="1">
      <c r="A27" s="376" t="s">
        <v>281</v>
      </c>
      <c r="B27" s="373">
        <f t="shared" si="0"/>
        <v>9</v>
      </c>
      <c r="C27" s="3">
        <f>월간수집!$AD4</f>
        <v>0</v>
      </c>
      <c r="D27" s="3">
        <f>월간수집!AD$10</f>
        <v>0</v>
      </c>
      <c r="E27" s="3">
        <f>월간수집!$AD$26</f>
        <v>2</v>
      </c>
      <c r="F27" s="3">
        <f>월간수집!$AD$35</f>
        <v>2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54">
        <f>월간수집!$AD$153</f>
        <v>5</v>
      </c>
    </row>
    <row r="28" spans="1:14" s="112" customFormat="1">
      <c r="A28" s="376" t="s">
        <v>282</v>
      </c>
      <c r="B28" s="373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54">
        <f>월간수집!$AE$153</f>
        <v>0</v>
      </c>
    </row>
    <row r="29" spans="1:14" s="112" customFormat="1">
      <c r="A29" s="376" t="s">
        <v>287</v>
      </c>
      <c r="B29" s="373">
        <f t="shared" si="0"/>
        <v>1</v>
      </c>
      <c r="C29" s="3">
        <f>월간수집!$AF4</f>
        <v>0</v>
      </c>
      <c r="D29" s="3">
        <f>월간수집!AF$10</f>
        <v>0</v>
      </c>
      <c r="E29" s="3">
        <f>월간수집!$AF$26</f>
        <v>0</v>
      </c>
      <c r="F29" s="3">
        <f>월간수집!$AF$35</f>
        <v>1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54">
        <f>월간수집!$AF$153</f>
        <v>0</v>
      </c>
    </row>
    <row r="30" spans="1:14" s="112" customFormat="1">
      <c r="A30" s="376" t="s">
        <v>356</v>
      </c>
      <c r="B30" s="373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54">
        <f>월간수집!$AG$153</f>
        <v>0</v>
      </c>
    </row>
    <row r="31" spans="1:14" s="112" customFormat="1">
      <c r="A31" s="376" t="s">
        <v>357</v>
      </c>
      <c r="B31" s="373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54">
        <f>월간수집!$AH$153</f>
        <v>0</v>
      </c>
    </row>
    <row r="32" spans="1:14">
      <c r="A32" s="376" t="s">
        <v>200</v>
      </c>
      <c r="B32" s="373">
        <f t="shared" si="0"/>
        <v>0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0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54">
        <f>월간수집!AI153</f>
        <v>0</v>
      </c>
    </row>
    <row r="33" spans="1:14">
      <c r="A33" s="377" t="s">
        <v>265</v>
      </c>
      <c r="B33" s="373">
        <f t="shared" si="0"/>
        <v>1</v>
      </c>
      <c r="C33" s="3">
        <f>월간수집!$AJ4</f>
        <v>0</v>
      </c>
      <c r="D33" s="3">
        <f>월간수집!AJ10</f>
        <v>0</v>
      </c>
      <c r="E33" s="3">
        <f>월간수집!AJ26</f>
        <v>0</v>
      </c>
      <c r="F33" s="3">
        <f>월간수집!AJ35</f>
        <v>0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1</v>
      </c>
      <c r="L33" s="3">
        <f>월간수집!AJ100</f>
        <v>0</v>
      </c>
      <c r="M33" s="3">
        <f>월간수집!AJ120</f>
        <v>0</v>
      </c>
      <c r="N33" s="354">
        <f>월간수집!AJ153</f>
        <v>0</v>
      </c>
    </row>
    <row r="34" spans="1:14">
      <c r="A34" s="376" t="s">
        <v>12</v>
      </c>
      <c r="B34" s="373">
        <f t="shared" si="0"/>
        <v>3</v>
      </c>
      <c r="C34" s="3">
        <f>월간수집!$AK4</f>
        <v>0</v>
      </c>
      <c r="D34" s="3">
        <f>월간수집!AK10</f>
        <v>3</v>
      </c>
      <c r="E34" s="3">
        <f>월간수집!AK26</f>
        <v>0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54">
        <f>월간수집!AK153</f>
        <v>0</v>
      </c>
    </row>
    <row r="35" spans="1:14">
      <c r="A35" s="377" t="s">
        <v>266</v>
      </c>
      <c r="B35" s="373">
        <f t="shared" si="0"/>
        <v>202</v>
      </c>
      <c r="C35" s="3">
        <f>월간수집!$AL4</f>
        <v>29</v>
      </c>
      <c r="D35" s="3">
        <f>월간수집!AL10</f>
        <v>2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16</v>
      </c>
      <c r="I35" s="3">
        <f>월간수집!AL64</f>
        <v>0</v>
      </c>
      <c r="J35" s="3">
        <f>월간수집!AL83</f>
        <v>151</v>
      </c>
      <c r="K35" s="3">
        <f>월간수집!AL90</f>
        <v>0</v>
      </c>
      <c r="L35" s="3">
        <f>월간수집!AL100</f>
        <v>1</v>
      </c>
      <c r="M35" s="3">
        <f>월간수집!AL120</f>
        <v>3</v>
      </c>
      <c r="N35" s="354">
        <f>월간수집!AL153</f>
        <v>0</v>
      </c>
    </row>
    <row r="36" spans="1:14">
      <c r="A36" s="376" t="s">
        <v>14</v>
      </c>
      <c r="B36" s="373">
        <f t="shared" si="0"/>
        <v>33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2</v>
      </c>
      <c r="H36" s="3">
        <f>월간수집!AM53</f>
        <v>0</v>
      </c>
      <c r="I36" s="3">
        <f>월간수집!AM64</f>
        <v>0</v>
      </c>
      <c r="J36" s="3">
        <f>월간수집!AM83</f>
        <v>31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54">
        <f>월간수집!AM153</f>
        <v>0</v>
      </c>
    </row>
    <row r="37" spans="1:14">
      <c r="A37" s="376" t="s">
        <v>15</v>
      </c>
      <c r="B37" s="373">
        <f t="shared" si="0"/>
        <v>18</v>
      </c>
      <c r="C37" s="3">
        <f>월간수집!$AN4</f>
        <v>0</v>
      </c>
      <c r="D37" s="3">
        <f>월간수집!AN10</f>
        <v>1</v>
      </c>
      <c r="E37" s="3">
        <f>월간수집!AN26</f>
        <v>0</v>
      </c>
      <c r="F37" s="3">
        <f>월간수집!AN35</f>
        <v>0</v>
      </c>
      <c r="G37" s="3">
        <f>월간수집!AN40</f>
        <v>17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54">
        <f>월간수집!AN153</f>
        <v>0</v>
      </c>
    </row>
    <row r="38" spans="1:14">
      <c r="A38" s="377" t="s">
        <v>267</v>
      </c>
      <c r="B38" s="373">
        <f t="shared" si="0"/>
        <v>2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54">
        <f>월간수집!AO153</f>
        <v>2</v>
      </c>
    </row>
    <row r="39" spans="1:14">
      <c r="A39" s="376" t="s">
        <v>20</v>
      </c>
      <c r="B39" s="373">
        <f t="shared" si="0"/>
        <v>6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6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54">
        <f>월간수집!AP153</f>
        <v>0</v>
      </c>
    </row>
    <row r="40" spans="1:14">
      <c r="A40" s="377" t="s">
        <v>268</v>
      </c>
      <c r="B40" s="373">
        <f t="shared" si="0"/>
        <v>48</v>
      </c>
      <c r="C40" s="3">
        <f>월간수집!$AQ4</f>
        <v>0</v>
      </c>
      <c r="D40" s="3">
        <f>월간수집!AQ10</f>
        <v>41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7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54">
        <f>월간수집!AQ153</f>
        <v>0</v>
      </c>
    </row>
    <row r="41" spans="1:14">
      <c r="A41" s="376" t="s">
        <v>16</v>
      </c>
      <c r="B41" s="373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54">
        <f>월간수집!AR153</f>
        <v>0</v>
      </c>
    </row>
    <row r="42" spans="1:14">
      <c r="A42" s="376" t="s">
        <v>201</v>
      </c>
      <c r="B42" s="373">
        <f t="shared" si="0"/>
        <v>-3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-3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54">
        <f>월간수집!AS153</f>
        <v>0</v>
      </c>
    </row>
    <row r="43" spans="1:14">
      <c r="A43" s="377" t="s">
        <v>269</v>
      </c>
      <c r="B43" s="373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54">
        <f>월간수집!AT153</f>
        <v>0</v>
      </c>
    </row>
    <row r="44" spans="1:14">
      <c r="A44" s="377" t="s">
        <v>270</v>
      </c>
      <c r="B44" s="373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54">
        <f>월간수집!AU153</f>
        <v>0</v>
      </c>
    </row>
    <row r="45" spans="1:14">
      <c r="A45" s="376" t="s">
        <v>18</v>
      </c>
      <c r="B45" s="373">
        <f t="shared" si="0"/>
        <v>0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0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54">
        <f>월간수집!AV153</f>
        <v>0</v>
      </c>
    </row>
    <row r="46" spans="1:14">
      <c r="A46" s="376" t="s">
        <v>25</v>
      </c>
      <c r="B46" s="373">
        <f t="shared" si="0"/>
        <v>4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4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54">
        <f>월간수집!AW153</f>
        <v>0</v>
      </c>
    </row>
    <row r="47" spans="1:14">
      <c r="A47" s="376" t="s">
        <v>26</v>
      </c>
      <c r="B47" s="373">
        <f t="shared" si="0"/>
        <v>142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142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54">
        <f>월간수집!AX153</f>
        <v>0</v>
      </c>
    </row>
    <row r="48" spans="1:14">
      <c r="A48" s="376" t="s">
        <v>27</v>
      </c>
      <c r="B48" s="373">
        <f t="shared" si="0"/>
        <v>7</v>
      </c>
      <c r="C48" s="3">
        <f>월간수집!$AY4</f>
        <v>0</v>
      </c>
      <c r="D48" s="3">
        <f>월간수집!AY10</f>
        <v>0</v>
      </c>
      <c r="E48" s="3">
        <f>월간수집!AY26</f>
        <v>7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54">
        <f>월간수집!AY153</f>
        <v>0</v>
      </c>
    </row>
    <row r="49" spans="1:14" s="13" customFormat="1">
      <c r="A49" s="376" t="s">
        <v>28</v>
      </c>
      <c r="B49" s="373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54">
        <f>월간수집!AZ153</f>
        <v>0</v>
      </c>
    </row>
    <row r="50" spans="1:14" s="13" customFormat="1">
      <c r="A50" s="377" t="s">
        <v>271</v>
      </c>
      <c r="B50" s="373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54">
        <f>월간수집!BA153</f>
        <v>0</v>
      </c>
    </row>
    <row r="51" spans="1:14" s="12" customFormat="1">
      <c r="A51" s="376" t="s">
        <v>195</v>
      </c>
      <c r="B51" s="373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54">
        <f>월간수집!BB153</f>
        <v>0</v>
      </c>
    </row>
    <row r="52" spans="1:14">
      <c r="A52" s="376" t="s">
        <v>202</v>
      </c>
      <c r="B52" s="373">
        <f t="shared" si="0"/>
        <v>609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609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54">
        <f>월간수집!$BC$153</f>
        <v>0</v>
      </c>
    </row>
    <row r="53" spans="1:14">
      <c r="A53" s="377" t="s">
        <v>272</v>
      </c>
      <c r="B53" s="373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54">
        <f>월간수집!$BD$153</f>
        <v>0</v>
      </c>
    </row>
    <row r="54" spans="1:14">
      <c r="A54" s="377" t="s">
        <v>273</v>
      </c>
      <c r="B54" s="373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54">
        <f>월간수집!$BE$153</f>
        <v>0</v>
      </c>
    </row>
    <row r="55" spans="1:14">
      <c r="A55" s="376" t="s">
        <v>203</v>
      </c>
      <c r="B55" s="373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54">
        <f>월간수집!$BF$153</f>
        <v>0</v>
      </c>
    </row>
    <row r="56" spans="1:14">
      <c r="A56" s="377" t="s">
        <v>274</v>
      </c>
      <c r="B56" s="373">
        <f t="shared" si="0"/>
        <v>0</v>
      </c>
      <c r="C56" s="3">
        <f>월간수집!$BG4</f>
        <v>0</v>
      </c>
      <c r="D56" s="3">
        <f>월간수집!BG$10</f>
        <v>0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0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54">
        <f>월간수집!$BG$153</f>
        <v>0</v>
      </c>
    </row>
    <row r="57" spans="1:14">
      <c r="A57" s="377" t="s">
        <v>204</v>
      </c>
      <c r="B57" s="373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54">
        <f>월간수집!$BH$153</f>
        <v>0</v>
      </c>
    </row>
    <row r="58" spans="1:14" ht="17.25" thickBot="1">
      <c r="A58" s="378" t="s">
        <v>3</v>
      </c>
      <c r="B58" s="374">
        <f t="shared" si="0"/>
        <v>2906</v>
      </c>
      <c r="C58" s="119">
        <f>월간수집!$BI4</f>
        <v>0</v>
      </c>
      <c r="D58" s="119">
        <f>월간수집!BI$10</f>
        <v>6</v>
      </c>
      <c r="E58" s="119">
        <f>월간수집!$BI$26</f>
        <v>0</v>
      </c>
      <c r="F58" s="119">
        <f>월간수집!$BI$35</f>
        <v>-17</v>
      </c>
      <c r="G58" s="119">
        <f>월간수집!$BI$40</f>
        <v>0</v>
      </c>
      <c r="H58" s="119">
        <f>월간수집!$BI$53</f>
        <v>3</v>
      </c>
      <c r="I58" s="119">
        <f>월간수집!$BI$64</f>
        <v>0</v>
      </c>
      <c r="J58" s="119">
        <f>월간수집!$BI$83</f>
        <v>44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55">
        <f>월간수집!$BI$153</f>
        <v>2870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11" t="s">
        <v>64</v>
      </c>
      <c r="B1" s="233"/>
      <c r="C1" s="234"/>
      <c r="D1" s="235"/>
      <c r="E1" s="227" t="s">
        <v>65</v>
      </c>
      <c r="F1" s="205" t="s">
        <v>205</v>
      </c>
      <c r="G1" s="173" t="s">
        <v>206</v>
      </c>
      <c r="H1" s="173" t="s">
        <v>207</v>
      </c>
      <c r="I1" s="244" t="s">
        <v>208</v>
      </c>
      <c r="J1" s="173" t="s">
        <v>209</v>
      </c>
      <c r="K1" s="244" t="s">
        <v>324</v>
      </c>
      <c r="L1" s="244" t="s">
        <v>211</v>
      </c>
      <c r="M1" s="244" t="s">
        <v>212</v>
      </c>
      <c r="N1" s="244" t="s">
        <v>360</v>
      </c>
      <c r="O1" s="244" t="s">
        <v>214</v>
      </c>
      <c r="P1" s="244" t="s">
        <v>215</v>
      </c>
      <c r="Q1" s="244" t="s">
        <v>361</v>
      </c>
      <c r="R1" s="244" t="s">
        <v>217</v>
      </c>
      <c r="S1" s="244" t="s">
        <v>218</v>
      </c>
      <c r="T1" s="244" t="s">
        <v>219</v>
      </c>
      <c r="U1" s="244" t="s">
        <v>220</v>
      </c>
      <c r="V1" s="244" t="s">
        <v>221</v>
      </c>
      <c r="W1" s="244" t="s">
        <v>222</v>
      </c>
      <c r="X1" s="173" t="s">
        <v>223</v>
      </c>
      <c r="Y1" s="173" t="s">
        <v>224</v>
      </c>
      <c r="Z1" s="244" t="s">
        <v>362</v>
      </c>
      <c r="AA1" s="244" t="s">
        <v>363</v>
      </c>
      <c r="AB1" s="244" t="s">
        <v>364</v>
      </c>
      <c r="AC1" s="173" t="s">
        <v>365</v>
      </c>
      <c r="AD1" s="173" t="s">
        <v>366</v>
      </c>
      <c r="AE1" s="173" t="s">
        <v>367</v>
      </c>
      <c r="AF1" s="244" t="s">
        <v>368</v>
      </c>
      <c r="AG1" s="244" t="s">
        <v>369</v>
      </c>
      <c r="AH1" s="244" t="s">
        <v>370</v>
      </c>
      <c r="AI1" s="173" t="s">
        <v>225</v>
      </c>
      <c r="AJ1" s="244" t="s">
        <v>226</v>
      </c>
      <c r="AK1" s="173" t="s">
        <v>227</v>
      </c>
      <c r="AL1" s="244" t="s">
        <v>228</v>
      </c>
      <c r="AM1" s="173" t="s">
        <v>229</v>
      </c>
      <c r="AN1" s="173" t="s">
        <v>371</v>
      </c>
      <c r="AO1" s="244" t="s">
        <v>231</v>
      </c>
      <c r="AP1" s="173" t="s">
        <v>21</v>
      </c>
      <c r="AQ1" s="244" t="s">
        <v>233</v>
      </c>
      <c r="AR1" s="173" t="s">
        <v>234</v>
      </c>
      <c r="AS1" s="173" t="s">
        <v>235</v>
      </c>
      <c r="AT1" s="244" t="s">
        <v>236</v>
      </c>
      <c r="AU1" s="244" t="s">
        <v>237</v>
      </c>
      <c r="AV1" s="173" t="s">
        <v>238</v>
      </c>
      <c r="AW1" s="173" t="s">
        <v>239</v>
      </c>
      <c r="AX1" s="173" t="s">
        <v>240</v>
      </c>
      <c r="AY1" s="173" t="s">
        <v>241</v>
      </c>
      <c r="AZ1" s="173" t="s">
        <v>242</v>
      </c>
      <c r="BA1" s="244" t="s">
        <v>243</v>
      </c>
      <c r="BB1" s="173" t="s">
        <v>244</v>
      </c>
      <c r="BC1" s="245" t="s">
        <v>245</v>
      </c>
      <c r="BD1" s="261" t="s">
        <v>246</v>
      </c>
      <c r="BE1" s="261" t="s">
        <v>247</v>
      </c>
      <c r="BF1" s="245" t="s">
        <v>248</v>
      </c>
      <c r="BG1" s="261" t="s">
        <v>249</v>
      </c>
      <c r="BH1" s="261" t="s">
        <v>250</v>
      </c>
      <c r="BI1" s="174" t="s">
        <v>251</v>
      </c>
    </row>
    <row r="2" spans="1:61" ht="17.25" thickBot="1">
      <c r="A2" s="412"/>
      <c r="B2" s="236"/>
      <c r="C2" s="237"/>
      <c r="D2" s="238"/>
      <c r="E2" s="228">
        <v>387689</v>
      </c>
      <c r="F2" s="206">
        <v>2237</v>
      </c>
      <c r="G2" s="206">
        <v>37821</v>
      </c>
      <c r="H2" s="206">
        <v>34035</v>
      </c>
      <c r="I2" s="206">
        <v>5198</v>
      </c>
      <c r="J2" s="206">
        <v>1162</v>
      </c>
      <c r="K2" s="206">
        <v>448</v>
      </c>
      <c r="L2" s="206">
        <v>2542</v>
      </c>
      <c r="M2" s="206">
        <v>1689</v>
      </c>
      <c r="N2" s="206">
        <v>4163</v>
      </c>
      <c r="O2" s="206">
        <v>4620</v>
      </c>
      <c r="P2" s="206">
        <v>2976</v>
      </c>
      <c r="Q2" s="206">
        <v>535</v>
      </c>
      <c r="R2" s="206">
        <v>3924</v>
      </c>
      <c r="S2" s="206">
        <v>231</v>
      </c>
      <c r="T2" s="206">
        <v>5</v>
      </c>
      <c r="U2" s="206">
        <v>37</v>
      </c>
      <c r="V2" s="206">
        <v>227</v>
      </c>
      <c r="W2" s="206">
        <v>59</v>
      </c>
      <c r="X2" s="206">
        <v>1511</v>
      </c>
      <c r="Y2" s="206">
        <v>101</v>
      </c>
      <c r="Z2" s="206">
        <v>158</v>
      </c>
      <c r="AA2" s="206">
        <v>17</v>
      </c>
      <c r="AB2" s="206">
        <v>0</v>
      </c>
      <c r="AC2" s="206">
        <v>6</v>
      </c>
      <c r="AD2" s="206">
        <v>298</v>
      </c>
      <c r="AE2" s="206">
        <v>0</v>
      </c>
      <c r="AF2" s="206">
        <v>83</v>
      </c>
      <c r="AG2" s="206">
        <v>0</v>
      </c>
      <c r="AH2" s="206">
        <v>0</v>
      </c>
      <c r="AI2" s="206">
        <v>97</v>
      </c>
      <c r="AJ2" s="206">
        <v>2476</v>
      </c>
      <c r="AK2" s="206">
        <v>14429</v>
      </c>
      <c r="AL2" s="206">
        <v>24616</v>
      </c>
      <c r="AM2" s="206">
        <v>6584</v>
      </c>
      <c r="AN2" s="206">
        <v>730</v>
      </c>
      <c r="AO2" s="206">
        <v>5447</v>
      </c>
      <c r="AP2" s="206">
        <v>659</v>
      </c>
      <c r="AQ2" s="206">
        <v>3224</v>
      </c>
      <c r="AR2" s="206">
        <v>2374</v>
      </c>
      <c r="AS2" s="206">
        <v>8981</v>
      </c>
      <c r="AT2" s="206">
        <v>108</v>
      </c>
      <c r="AU2" s="206">
        <v>91</v>
      </c>
      <c r="AV2" s="206">
        <v>6000</v>
      </c>
      <c r="AW2" s="206">
        <v>1207</v>
      </c>
      <c r="AX2" s="206">
        <v>19131</v>
      </c>
      <c r="AY2" s="206">
        <v>1618</v>
      </c>
      <c r="AZ2" s="206">
        <v>135</v>
      </c>
      <c r="BA2" s="206">
        <v>77</v>
      </c>
      <c r="BB2" s="206">
        <v>418</v>
      </c>
      <c r="BC2" s="206">
        <v>52492</v>
      </c>
      <c r="BD2" s="206">
        <v>503</v>
      </c>
      <c r="BE2" s="206">
        <v>75</v>
      </c>
      <c r="BF2" s="206">
        <v>15</v>
      </c>
      <c r="BG2" s="206">
        <v>3671</v>
      </c>
      <c r="BH2" s="206">
        <v>2677</v>
      </c>
      <c r="BI2" s="206">
        <v>125771</v>
      </c>
    </row>
    <row r="3" spans="1:61" s="112" customFormat="1">
      <c r="A3" s="356"/>
      <c r="B3" s="357"/>
      <c r="C3" s="358"/>
      <c r="D3" s="358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  <c r="AH3" s="360"/>
      <c r="AI3" s="360"/>
      <c r="AJ3" s="360"/>
      <c r="AK3" s="360"/>
      <c r="AL3" s="360"/>
      <c r="AM3" s="360"/>
      <c r="AN3" s="360"/>
      <c r="AO3" s="360"/>
      <c r="AP3" s="360"/>
      <c r="AQ3" s="360"/>
      <c r="AR3" s="360"/>
      <c r="AS3" s="360"/>
      <c r="AT3" s="360"/>
      <c r="AU3" s="360"/>
      <c r="AV3" s="360"/>
      <c r="AW3" s="360"/>
      <c r="AX3" s="360"/>
      <c r="AY3" s="360"/>
      <c r="AZ3" s="360"/>
      <c r="BA3" s="360"/>
      <c r="BB3" s="360"/>
      <c r="BC3" s="361"/>
      <c r="BD3" s="361"/>
      <c r="BE3" s="361"/>
      <c r="BF3" s="361"/>
      <c r="BG3" s="361"/>
      <c r="BH3" s="361"/>
      <c r="BI3" s="361"/>
    </row>
    <row r="4" spans="1:61" s="112" customFormat="1" ht="17.25" thickBot="1">
      <c r="A4" s="339"/>
      <c r="B4" s="340"/>
      <c r="C4" s="341"/>
      <c r="D4" s="341"/>
      <c r="E4" s="342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  <c r="AQ4" s="343"/>
      <c r="AR4" s="343"/>
      <c r="AS4" s="343"/>
      <c r="AT4" s="343"/>
      <c r="AU4" s="343"/>
      <c r="AV4" s="343"/>
      <c r="AW4" s="343"/>
      <c r="AX4" s="343"/>
      <c r="AY4" s="343"/>
      <c r="AZ4" s="343"/>
      <c r="BA4" s="343"/>
      <c r="BB4" s="343"/>
      <c r="BC4" s="344"/>
      <c r="BD4" s="344"/>
      <c r="BE4" s="344"/>
      <c r="BF4" s="344"/>
      <c r="BG4" s="344"/>
      <c r="BH4" s="344"/>
      <c r="BI4" s="344"/>
    </row>
    <row r="5" spans="1:61">
      <c r="A5" s="402" t="s">
        <v>66</v>
      </c>
      <c r="B5" s="164" t="s">
        <v>67</v>
      </c>
      <c r="C5" s="164"/>
      <c r="D5" s="280"/>
      <c r="E5" s="278">
        <v>30576</v>
      </c>
      <c r="F5" s="207">
        <v>1708</v>
      </c>
      <c r="G5" s="139">
        <v>3870</v>
      </c>
      <c r="H5" s="139">
        <v>3784</v>
      </c>
      <c r="I5" s="139">
        <v>638</v>
      </c>
      <c r="J5" s="139">
        <v>625</v>
      </c>
      <c r="K5" s="139">
        <v>234</v>
      </c>
      <c r="L5" s="139">
        <v>1273</v>
      </c>
      <c r="M5" s="139">
        <v>819</v>
      </c>
      <c r="N5" s="139">
        <v>1581</v>
      </c>
      <c r="O5" s="139">
        <v>1380</v>
      </c>
      <c r="P5" s="139">
        <v>1453</v>
      </c>
      <c r="Q5" s="139">
        <v>355</v>
      </c>
      <c r="R5" s="139">
        <v>994</v>
      </c>
      <c r="S5" s="139">
        <v>48</v>
      </c>
      <c r="T5" s="139"/>
      <c r="U5" s="139">
        <v>16</v>
      </c>
      <c r="V5" s="139">
        <v>110</v>
      </c>
      <c r="W5" s="139">
        <v>33</v>
      </c>
      <c r="X5" s="139">
        <v>1137</v>
      </c>
      <c r="Y5" s="139">
        <v>21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16</v>
      </c>
      <c r="AK5" s="139">
        <v>8</v>
      </c>
      <c r="AL5" s="139">
        <v>4</v>
      </c>
      <c r="AM5" s="139"/>
      <c r="AN5" s="139"/>
      <c r="AO5" s="139"/>
      <c r="AP5" s="139"/>
      <c r="AQ5" s="139">
        <v>2489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3"/>
      <c r="B6" s="163" t="s">
        <v>68</v>
      </c>
      <c r="C6" s="163"/>
      <c r="D6" s="250"/>
      <c r="E6" s="279">
        <v>1127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456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3"/>
      <c r="B7" s="163" t="s">
        <v>69</v>
      </c>
      <c r="C7" s="163"/>
      <c r="D7" s="250"/>
      <c r="E7" s="279">
        <v>5083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235</v>
      </c>
      <c r="AL7" s="135">
        <v>1</v>
      </c>
      <c r="AM7" s="135"/>
      <c r="AN7" s="135">
        <v>4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2723</v>
      </c>
    </row>
    <row r="8" spans="1:61">
      <c r="A8" s="403"/>
      <c r="B8" s="163" t="s">
        <v>70</v>
      </c>
      <c r="C8" s="163"/>
      <c r="D8" s="250"/>
      <c r="E8" s="298">
        <v>126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126</v>
      </c>
    </row>
    <row r="9" spans="1:61" s="112" customFormat="1" ht="17.25" thickBot="1">
      <c r="A9" s="404"/>
      <c r="B9" s="163" t="s">
        <v>304</v>
      </c>
      <c r="C9" s="163"/>
      <c r="D9" s="250"/>
      <c r="E9" s="298">
        <v>10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10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36922</v>
      </c>
      <c r="E10" s="299">
        <v>36922</v>
      </c>
      <c r="F10" s="209">
        <v>1719</v>
      </c>
      <c r="G10" s="185">
        <v>3874</v>
      </c>
      <c r="H10" s="185">
        <v>5593</v>
      </c>
      <c r="I10" s="185">
        <v>678</v>
      </c>
      <c r="J10" s="185">
        <v>625</v>
      </c>
      <c r="K10" s="185">
        <v>234</v>
      </c>
      <c r="L10" s="185">
        <v>1275</v>
      </c>
      <c r="M10" s="185">
        <v>819</v>
      </c>
      <c r="N10" s="185">
        <v>1581</v>
      </c>
      <c r="O10" s="185">
        <v>1388</v>
      </c>
      <c r="P10" s="185">
        <v>1453</v>
      </c>
      <c r="Q10" s="185">
        <v>355</v>
      </c>
      <c r="R10" s="185">
        <v>995</v>
      </c>
      <c r="S10" s="185">
        <v>48</v>
      </c>
      <c r="T10" s="185">
        <v>0</v>
      </c>
      <c r="U10" s="185">
        <v>16</v>
      </c>
      <c r="V10" s="185">
        <v>110</v>
      </c>
      <c r="W10" s="185">
        <v>33</v>
      </c>
      <c r="X10" s="185">
        <v>1137</v>
      </c>
      <c r="Y10" s="185">
        <v>21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16</v>
      </c>
      <c r="AK10" s="185">
        <v>243</v>
      </c>
      <c r="AL10" s="185">
        <v>15</v>
      </c>
      <c r="AM10" s="185">
        <v>0</v>
      </c>
      <c r="AN10" s="185">
        <v>4</v>
      </c>
      <c r="AO10" s="185">
        <v>0</v>
      </c>
      <c r="AP10" s="185">
        <v>0</v>
      </c>
      <c r="AQ10" s="185">
        <v>2946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2907</v>
      </c>
    </row>
    <row r="11" spans="1:61">
      <c r="A11" s="410" t="s">
        <v>71</v>
      </c>
      <c r="B11" s="337" t="s">
        <v>72</v>
      </c>
      <c r="C11" s="167"/>
      <c r="D11" s="282"/>
      <c r="E11" s="300">
        <v>48569</v>
      </c>
      <c r="F11" s="207">
        <v>30</v>
      </c>
      <c r="G11" s="139">
        <v>27624</v>
      </c>
      <c r="H11" s="139">
        <v>13159</v>
      </c>
      <c r="I11" s="139">
        <v>2021</v>
      </c>
      <c r="J11" s="139">
        <v>91</v>
      </c>
      <c r="K11" s="139">
        <v>0</v>
      </c>
      <c r="L11" s="139">
        <v>38</v>
      </c>
      <c r="M11" s="139">
        <v>28</v>
      </c>
      <c r="N11" s="139">
        <v>1719</v>
      </c>
      <c r="O11" s="139">
        <v>1540</v>
      </c>
      <c r="P11" s="139">
        <v>2</v>
      </c>
      <c r="Q11" s="139">
        <v>0</v>
      </c>
      <c r="R11" s="139">
        <v>13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>
        <v>9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3"/>
      <c r="B12" s="230" t="s">
        <v>73</v>
      </c>
      <c r="C12" s="231"/>
      <c r="D12" s="250"/>
      <c r="E12" s="279">
        <v>49999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49999</v>
      </c>
    </row>
    <row r="13" spans="1:61">
      <c r="A13" s="413"/>
      <c r="B13" s="230" t="s">
        <v>74</v>
      </c>
      <c r="C13" s="231"/>
      <c r="D13" s="250"/>
      <c r="E13" s="279">
        <v>12571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12571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3"/>
      <c r="B14" s="230" t="s">
        <v>75</v>
      </c>
      <c r="C14" s="229"/>
      <c r="D14" s="250"/>
      <c r="E14" s="279">
        <v>686</v>
      </c>
      <c r="F14" s="131"/>
      <c r="G14" s="135">
        <v>297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3"/>
      <c r="B15" s="230" t="s">
        <v>76</v>
      </c>
      <c r="C15" s="229"/>
      <c r="D15" s="250"/>
      <c r="E15" s="279">
        <v>588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588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3"/>
      <c r="B16" s="231" t="s">
        <v>77</v>
      </c>
      <c r="C16" s="231"/>
      <c r="D16" s="250"/>
      <c r="E16" s="279">
        <v>1615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1615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3"/>
      <c r="B17" s="231" t="s">
        <v>78</v>
      </c>
      <c r="C17" s="231"/>
      <c r="D17" s="250"/>
      <c r="E17" s="279">
        <v>1197</v>
      </c>
      <c r="F17" s="131"/>
      <c r="G17" s="135">
        <v>1197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3"/>
      <c r="B18" s="231" t="s">
        <v>79</v>
      </c>
      <c r="C18" s="231"/>
      <c r="D18" s="250"/>
      <c r="E18" s="279">
        <v>8686</v>
      </c>
      <c r="F18" s="131"/>
      <c r="G18" s="135">
        <v>1010</v>
      </c>
      <c r="H18" s="135">
        <v>831</v>
      </c>
      <c r="I18" s="135">
        <v>345</v>
      </c>
      <c r="J18" s="135">
        <v>221</v>
      </c>
      <c r="K18" s="135"/>
      <c r="L18" s="135">
        <v>883</v>
      </c>
      <c r="M18" s="135">
        <v>525</v>
      </c>
      <c r="N18" s="135">
        <v>613</v>
      </c>
      <c r="O18" s="135">
        <v>1075</v>
      </c>
      <c r="P18" s="135">
        <v>950</v>
      </c>
      <c r="Q18" s="135"/>
      <c r="R18" s="135">
        <v>1104</v>
      </c>
      <c r="S18" s="135"/>
      <c r="T18" s="135"/>
      <c r="U18" s="135">
        <v>13</v>
      </c>
      <c r="V18" s="135">
        <v>8</v>
      </c>
      <c r="W18" s="135"/>
      <c r="X18" s="135">
        <v>235</v>
      </c>
      <c r="Y18" s="135">
        <v>2</v>
      </c>
      <c r="Z18" s="135">
        <v>113</v>
      </c>
      <c r="AA18" s="135">
        <v>4</v>
      </c>
      <c r="AB18" s="135"/>
      <c r="AC18" s="135"/>
      <c r="AD18" s="135">
        <v>239</v>
      </c>
      <c r="AE18" s="135"/>
      <c r="AF18" s="135">
        <v>2</v>
      </c>
      <c r="AG18" s="135"/>
      <c r="AH18" s="135"/>
      <c r="AI18" s="135"/>
      <c r="AJ18" s="135">
        <v>513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3"/>
      <c r="B19" s="231" t="s">
        <v>80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3"/>
      <c r="B20" s="393" t="s">
        <v>81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3"/>
      <c r="B21" s="393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3"/>
      <c r="B22" s="393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3"/>
      <c r="B23" s="393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3"/>
      <c r="B24" s="393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4"/>
      <c r="B25" s="232" t="s">
        <v>83</v>
      </c>
      <c r="C25" s="232"/>
      <c r="D25" s="260"/>
      <c r="E25" s="298">
        <v>103</v>
      </c>
      <c r="F25" s="208"/>
      <c r="G25" s="141"/>
      <c r="H25" s="141">
        <v>10</v>
      </c>
      <c r="I25" s="141"/>
      <c r="J25" s="141"/>
      <c r="K25" s="141"/>
      <c r="L25" s="141">
        <v>14</v>
      </c>
      <c r="M25" s="141">
        <v>9</v>
      </c>
      <c r="N25" s="141">
        <v>2</v>
      </c>
      <c r="O25" s="141">
        <v>17</v>
      </c>
      <c r="P25" s="141"/>
      <c r="Q25" s="141"/>
      <c r="R25" s="141">
        <v>42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134744</v>
      </c>
      <c r="E26" s="301">
        <v>134744</v>
      </c>
      <c r="F26" s="210">
        <v>30</v>
      </c>
      <c r="G26" s="188">
        <v>30128</v>
      </c>
      <c r="H26" s="188">
        <v>14012</v>
      </c>
      <c r="I26" s="188">
        <v>2730</v>
      </c>
      <c r="J26" s="188">
        <v>312</v>
      </c>
      <c r="K26" s="188">
        <v>0</v>
      </c>
      <c r="L26" s="188">
        <v>936</v>
      </c>
      <c r="M26" s="188">
        <v>562</v>
      </c>
      <c r="N26" s="188">
        <v>2341</v>
      </c>
      <c r="O26" s="188">
        <v>2638</v>
      </c>
      <c r="P26" s="188">
        <v>954</v>
      </c>
      <c r="Q26" s="188">
        <v>0</v>
      </c>
      <c r="R26" s="188">
        <v>1159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235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239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1110</v>
      </c>
      <c r="AK26" s="188">
        <v>14178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1615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50399</v>
      </c>
    </row>
    <row r="27" spans="1:61">
      <c r="A27" s="403" t="s">
        <v>181</v>
      </c>
      <c r="B27" s="389" t="s">
        <v>85</v>
      </c>
      <c r="C27" s="170" t="s">
        <v>42</v>
      </c>
      <c r="D27" s="282"/>
      <c r="E27" s="300">
        <v>5366</v>
      </c>
      <c r="F27" s="207">
        <v>345</v>
      </c>
      <c r="G27" s="139">
        <v>129</v>
      </c>
      <c r="H27" s="139">
        <v>1271</v>
      </c>
      <c r="I27" s="139">
        <v>91</v>
      </c>
      <c r="J27" s="139">
        <v>62</v>
      </c>
      <c r="K27" s="139">
        <v>214</v>
      </c>
      <c r="L27" s="139">
        <v>141</v>
      </c>
      <c r="M27" s="139">
        <v>144</v>
      </c>
      <c r="N27" s="139">
        <v>135</v>
      </c>
      <c r="O27" s="139">
        <v>150</v>
      </c>
      <c r="P27" s="139">
        <v>295</v>
      </c>
      <c r="Q27" s="139">
        <v>179</v>
      </c>
      <c r="R27" s="139">
        <v>468</v>
      </c>
      <c r="S27" s="139">
        <v>90</v>
      </c>
      <c r="T27" s="139">
        <v>3</v>
      </c>
      <c r="U27" s="139">
        <v>5</v>
      </c>
      <c r="V27" s="139">
        <v>53</v>
      </c>
      <c r="W27" s="139">
        <v>24</v>
      </c>
      <c r="X27" s="139">
        <v>86</v>
      </c>
      <c r="Y27" s="139">
        <v>77</v>
      </c>
      <c r="Z27" s="139">
        <v>26</v>
      </c>
      <c r="AA27" s="139">
        <v>3</v>
      </c>
      <c r="AB27" s="139"/>
      <c r="AC27" s="139">
        <v>3</v>
      </c>
      <c r="AD27" s="139">
        <v>27</v>
      </c>
      <c r="AE27" s="139"/>
      <c r="AF27" s="139">
        <v>60</v>
      </c>
      <c r="AG27" s="139"/>
      <c r="AH27" s="139"/>
      <c r="AI27" s="139">
        <v>5</v>
      </c>
      <c r="AJ27" s="139">
        <v>1276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1</v>
      </c>
    </row>
    <row r="28" spans="1:61">
      <c r="A28" s="403"/>
      <c r="B28" s="393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3"/>
      <c r="B29" s="393"/>
      <c r="C29" s="163" t="s">
        <v>44</v>
      </c>
      <c r="D29" s="250"/>
      <c r="E29" s="300">
        <v>32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32</v>
      </c>
    </row>
    <row r="30" spans="1:61">
      <c r="A30" s="403"/>
      <c r="B30" s="330" t="s">
        <v>372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3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3"/>
      <c r="B32" s="231" t="s">
        <v>89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3"/>
      <c r="B33" s="231" t="s">
        <v>90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4"/>
      <c r="B34" s="189" t="s">
        <v>91</v>
      </c>
      <c r="C34" s="336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5561</v>
      </c>
      <c r="E35" s="303">
        <v>5561</v>
      </c>
      <c r="F35" s="211">
        <v>345</v>
      </c>
      <c r="G35" s="192">
        <v>129</v>
      </c>
      <c r="H35" s="192">
        <v>1271</v>
      </c>
      <c r="I35" s="192">
        <v>91</v>
      </c>
      <c r="J35" s="192">
        <v>62</v>
      </c>
      <c r="K35" s="192">
        <v>214</v>
      </c>
      <c r="L35" s="192">
        <v>141</v>
      </c>
      <c r="M35" s="192">
        <v>144</v>
      </c>
      <c r="N35" s="192">
        <v>135</v>
      </c>
      <c r="O35" s="192">
        <v>150</v>
      </c>
      <c r="P35" s="192">
        <v>295</v>
      </c>
      <c r="Q35" s="192">
        <v>179</v>
      </c>
      <c r="R35" s="192">
        <v>468</v>
      </c>
      <c r="S35" s="192">
        <v>90</v>
      </c>
      <c r="T35" s="192">
        <v>3</v>
      </c>
      <c r="U35" s="192">
        <v>5</v>
      </c>
      <c r="V35" s="192">
        <v>53</v>
      </c>
      <c r="W35" s="192">
        <v>24</v>
      </c>
      <c r="X35" s="192">
        <v>86</v>
      </c>
      <c r="Y35" s="192">
        <v>77</v>
      </c>
      <c r="Z35" s="192">
        <v>26</v>
      </c>
      <c r="AA35" s="192">
        <v>3</v>
      </c>
      <c r="AB35" s="192">
        <v>0</v>
      </c>
      <c r="AC35" s="192">
        <v>3</v>
      </c>
      <c r="AD35" s="192">
        <v>27</v>
      </c>
      <c r="AE35" s="192">
        <v>0</v>
      </c>
      <c r="AF35" s="192">
        <v>60</v>
      </c>
      <c r="AG35" s="192">
        <v>0</v>
      </c>
      <c r="AH35" s="192">
        <v>0</v>
      </c>
      <c r="AI35" s="192">
        <v>5</v>
      </c>
      <c r="AJ35" s="192">
        <v>1276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108</v>
      </c>
    </row>
    <row r="36" spans="1:61" s="112" customFormat="1">
      <c r="A36" s="418" t="s">
        <v>373</v>
      </c>
      <c r="B36" s="243" t="s">
        <v>374</v>
      </c>
      <c r="C36" s="230"/>
      <c r="D36" s="250"/>
      <c r="E36" s="300">
        <v>302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159</v>
      </c>
      <c r="AN36" s="136">
        <v>143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19"/>
      <c r="B37" s="164" t="s">
        <v>93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19"/>
      <c r="B38" s="231" t="s">
        <v>375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0"/>
      <c r="B39" s="232" t="s">
        <v>95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 t="b">
        <v>0</v>
      </c>
      <c r="D40" s="286">
        <v>159</v>
      </c>
      <c r="E40" s="304">
        <v>461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159</v>
      </c>
      <c r="AN40" s="198">
        <v>143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15" t="s">
        <v>96</v>
      </c>
      <c r="B41" s="156" t="s">
        <v>97</v>
      </c>
      <c r="C41" s="170"/>
      <c r="D41" s="282"/>
      <c r="E41" s="300">
        <v>2204</v>
      </c>
      <c r="F41" s="213"/>
      <c r="G41" s="193"/>
      <c r="H41" s="193">
        <v>171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1145</v>
      </c>
    </row>
    <row r="42" spans="1:61">
      <c r="A42" s="416"/>
      <c r="B42" s="136" t="s">
        <v>98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16"/>
      <c r="B43" s="231" t="s">
        <v>99</v>
      </c>
      <c r="C43" s="163"/>
      <c r="D43" s="250"/>
      <c r="E43" s="279">
        <v>1496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1496</v>
      </c>
    </row>
    <row r="44" spans="1:61">
      <c r="A44" s="416"/>
      <c r="B44" s="231" t="s">
        <v>100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16"/>
      <c r="B45" s="393" t="s">
        <v>101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16"/>
      <c r="B46" s="393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16"/>
      <c r="B47" s="393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16"/>
      <c r="B48" s="393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16"/>
      <c r="B49" s="239" t="s">
        <v>102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16"/>
      <c r="B50" s="272" t="s">
        <v>103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 ht="17.25" thickBot="1">
      <c r="A51" s="417"/>
      <c r="B51" s="273" t="s">
        <v>196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338"/>
      <c r="B52" s="345"/>
      <c r="C52" s="345"/>
      <c r="D52" s="346"/>
      <c r="E52" s="347"/>
      <c r="F52" s="348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8"/>
      <c r="AE52" s="348"/>
      <c r="AF52" s="348"/>
      <c r="AG52" s="348"/>
      <c r="AH52" s="348"/>
      <c r="AI52" s="348"/>
      <c r="AJ52" s="348"/>
      <c r="AK52" s="348"/>
      <c r="AL52" s="348"/>
      <c r="AM52" s="348"/>
      <c r="AN52" s="348"/>
      <c r="AO52" s="348"/>
      <c r="AP52" s="348"/>
      <c r="AQ52" s="348"/>
      <c r="AR52" s="348"/>
      <c r="AS52" s="348"/>
      <c r="AT52" s="348"/>
      <c r="AU52" s="348"/>
      <c r="AV52" s="348"/>
      <c r="AW52" s="348"/>
      <c r="AX52" s="348"/>
      <c r="AY52" s="348"/>
      <c r="AZ52" s="348"/>
      <c r="BA52" s="348"/>
      <c r="BB52" s="348"/>
      <c r="BC52" s="349"/>
      <c r="BD52" s="349"/>
      <c r="BE52" s="349"/>
      <c r="BF52" s="349"/>
      <c r="BG52" s="349"/>
      <c r="BH52" s="349"/>
      <c r="BI52" s="349"/>
    </row>
    <row r="53" spans="1:61" ht="17.25" thickBot="1">
      <c r="A53" s="179"/>
      <c r="B53" s="180"/>
      <c r="C53" s="180" t="b">
        <v>0</v>
      </c>
      <c r="D53" s="288">
        <v>14332</v>
      </c>
      <c r="E53" s="306">
        <v>14354</v>
      </c>
      <c r="F53" s="215">
        <v>4</v>
      </c>
      <c r="G53" s="215">
        <v>12</v>
      </c>
      <c r="H53" s="215">
        <v>266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179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12171</v>
      </c>
    </row>
    <row r="54" spans="1:61">
      <c r="A54" s="408" t="s">
        <v>104</v>
      </c>
      <c r="B54" s="320" t="s">
        <v>348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9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9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9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9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9"/>
      <c r="B59" s="163" t="s">
        <v>349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9"/>
      <c r="B60" s="393" t="s">
        <v>376</v>
      </c>
      <c r="C60" s="388" t="s">
        <v>350</v>
      </c>
      <c r="D60" s="250" t="s">
        <v>351</v>
      </c>
      <c r="E60" s="279">
        <v>95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95</v>
      </c>
    </row>
    <row r="61" spans="1:61">
      <c r="A61" s="409"/>
      <c r="B61" s="393"/>
      <c r="C61" s="389"/>
      <c r="D61" s="250" t="s">
        <v>377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9"/>
      <c r="B62" s="393"/>
      <c r="C62" s="388" t="s">
        <v>352</v>
      </c>
      <c r="D62" s="250" t="s">
        <v>353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0"/>
      <c r="B63" s="393"/>
      <c r="C63" s="389"/>
      <c r="D63" s="250" t="s">
        <v>354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 t="b">
        <v>0</v>
      </c>
      <c r="D64" s="317">
        <v>205</v>
      </c>
      <c r="E64" s="318">
        <v>5266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5047</v>
      </c>
    </row>
    <row r="65" spans="1:61">
      <c r="A65" s="390" t="s">
        <v>106</v>
      </c>
      <c r="B65" s="389" t="s">
        <v>107</v>
      </c>
      <c r="C65" s="164" t="s">
        <v>108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1"/>
      <c r="B66" s="393"/>
      <c r="C66" s="231" t="s">
        <v>109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1"/>
      <c r="B67" s="388" t="s">
        <v>110</v>
      </c>
      <c r="C67" s="243" t="s">
        <v>111</v>
      </c>
      <c r="D67" s="290"/>
      <c r="E67" s="279">
        <v>6498</v>
      </c>
      <c r="F67" s="131">
        <v>1</v>
      </c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>
        <v>37</v>
      </c>
      <c r="AJ67" s="135"/>
      <c r="AK67" s="135"/>
      <c r="AL67" s="135"/>
      <c r="AM67" s="263">
        <v>4163</v>
      </c>
      <c r="AN67" s="263">
        <v>563</v>
      </c>
      <c r="AO67" s="135"/>
      <c r="AP67" s="263">
        <v>539</v>
      </c>
      <c r="AQ67" s="263"/>
      <c r="AR67" s="135"/>
      <c r="AS67" s="135"/>
      <c r="AT67" s="135"/>
      <c r="AU67" s="135"/>
      <c r="AV67" s="135"/>
      <c r="AW67" s="263">
        <v>1195</v>
      </c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1"/>
      <c r="B68" s="394"/>
      <c r="C68" s="243" t="s">
        <v>112</v>
      </c>
      <c r="D68" s="290"/>
      <c r="E68" s="279">
        <v>59192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52492</v>
      </c>
      <c r="BD68" s="247"/>
      <c r="BE68" s="247"/>
      <c r="BF68" s="247"/>
      <c r="BG68" s="247">
        <v>3</v>
      </c>
      <c r="BH68" s="247"/>
      <c r="BI68" s="137">
        <v>706</v>
      </c>
    </row>
    <row r="69" spans="1:61">
      <c r="A69" s="391"/>
      <c r="B69" s="394"/>
      <c r="C69" s="231" t="s">
        <v>113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391"/>
      <c r="B70" s="394"/>
      <c r="C70" s="388" t="s">
        <v>191</v>
      </c>
      <c r="D70" s="250" t="s">
        <v>192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391"/>
      <c r="B71" s="389"/>
      <c r="C71" s="389"/>
      <c r="D71" s="291" t="s">
        <v>193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1"/>
      <c r="B72" s="393" t="s">
        <v>114</v>
      </c>
      <c r="C72" s="229" t="s">
        <v>115</v>
      </c>
      <c r="D72" s="250"/>
      <c r="E72" s="279">
        <v>1638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217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40</v>
      </c>
    </row>
    <row r="73" spans="1:61">
      <c r="A73" s="391"/>
      <c r="B73" s="393"/>
      <c r="C73" s="231" t="s">
        <v>116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1"/>
      <c r="B74" s="393" t="s">
        <v>117</v>
      </c>
      <c r="C74" s="231" t="s">
        <v>118</v>
      </c>
      <c r="D74" s="250"/>
      <c r="E74" s="279">
        <v>3434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3434</v>
      </c>
      <c r="BH74" s="247"/>
      <c r="BI74" s="137"/>
    </row>
    <row r="75" spans="1:61">
      <c r="A75" s="391"/>
      <c r="B75" s="393"/>
      <c r="C75" s="231" t="s">
        <v>119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1"/>
      <c r="B76" s="393" t="s">
        <v>120</v>
      </c>
      <c r="C76" s="231" t="s">
        <v>67</v>
      </c>
      <c r="D76" s="250"/>
      <c r="E76" s="279">
        <v>6927</v>
      </c>
      <c r="F76" s="131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>
        <v>1166</v>
      </c>
      <c r="AM76" s="135">
        <v>13</v>
      </c>
      <c r="AN76" s="135"/>
      <c r="AO76" s="135"/>
      <c r="AP76" s="135">
        <v>7</v>
      </c>
      <c r="AQ76" s="135">
        <v>278</v>
      </c>
      <c r="AR76" s="135">
        <v>115</v>
      </c>
      <c r="AS76" s="135">
        <v>1493</v>
      </c>
      <c r="AT76" s="135"/>
      <c r="AU76" s="135"/>
      <c r="AV76" s="135"/>
      <c r="AW76" s="135">
        <v>9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3846</v>
      </c>
    </row>
    <row r="77" spans="1:61">
      <c r="A77" s="391"/>
      <c r="B77" s="393"/>
      <c r="C77" s="231" t="s">
        <v>97</v>
      </c>
      <c r="D77" s="250"/>
      <c r="E77" s="279">
        <v>1827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1826</v>
      </c>
    </row>
    <row r="78" spans="1:61">
      <c r="A78" s="391"/>
      <c r="B78" s="393" t="s">
        <v>121</v>
      </c>
      <c r="C78" s="231" t="s">
        <v>122</v>
      </c>
      <c r="D78" s="250"/>
      <c r="E78" s="279">
        <v>4818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4818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1"/>
      <c r="B79" s="393"/>
      <c r="C79" s="231" t="s">
        <v>123</v>
      </c>
      <c r="D79" s="250"/>
      <c r="E79" s="279">
        <v>19131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19131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1"/>
      <c r="B80" s="393"/>
      <c r="C80" s="231" t="s">
        <v>124</v>
      </c>
      <c r="D80" s="250"/>
      <c r="E80" s="279">
        <v>693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693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1"/>
      <c r="B81" s="393"/>
      <c r="C81" s="231" t="s">
        <v>378</v>
      </c>
      <c r="D81" s="250"/>
      <c r="E81" s="279">
        <v>34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34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2"/>
      <c r="B82" s="388"/>
      <c r="C82" s="232" t="s">
        <v>126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108929</v>
      </c>
      <c r="E83" s="308">
        <v>108929</v>
      </c>
      <c r="F83" s="220">
        <v>1</v>
      </c>
      <c r="G83" s="201">
        <v>864</v>
      </c>
      <c r="H83" s="201">
        <v>123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2095</v>
      </c>
      <c r="AM83" s="201">
        <v>6388</v>
      </c>
      <c r="AN83" s="201">
        <v>578</v>
      </c>
      <c r="AO83" s="201">
        <v>5058</v>
      </c>
      <c r="AP83" s="201">
        <v>659</v>
      </c>
      <c r="AQ83" s="201">
        <v>278</v>
      </c>
      <c r="AR83" s="201">
        <v>115</v>
      </c>
      <c r="AS83" s="201">
        <v>1494</v>
      </c>
      <c r="AT83" s="201">
        <v>0</v>
      </c>
      <c r="AU83" s="201">
        <v>0</v>
      </c>
      <c r="AV83" s="201">
        <v>4967</v>
      </c>
      <c r="AW83" s="201">
        <v>1207</v>
      </c>
      <c r="AX83" s="201">
        <v>19131</v>
      </c>
      <c r="AY83" s="201">
        <v>0</v>
      </c>
      <c r="AZ83" s="201">
        <v>0</v>
      </c>
      <c r="BA83" s="201">
        <v>0</v>
      </c>
      <c r="BB83" s="201">
        <v>0</v>
      </c>
      <c r="BC83" s="201">
        <v>52492</v>
      </c>
      <c r="BD83" s="201">
        <v>501</v>
      </c>
      <c r="BE83" s="201">
        <v>71</v>
      </c>
      <c r="BF83" s="201">
        <v>15</v>
      </c>
      <c r="BG83" s="201">
        <v>3437</v>
      </c>
      <c r="BH83" s="201">
        <v>2677</v>
      </c>
      <c r="BI83" s="201">
        <v>6514</v>
      </c>
    </row>
    <row r="84" spans="1:61">
      <c r="A84" s="390" t="s">
        <v>127</v>
      </c>
      <c r="B84" s="334" t="s">
        <v>128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1"/>
      <c r="B85" s="335" t="s">
        <v>129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1"/>
      <c r="B86" s="395" t="s">
        <v>379</v>
      </c>
      <c r="C86" s="265" t="s">
        <v>130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1"/>
      <c r="B87" s="396"/>
      <c r="C87" s="265" t="s">
        <v>131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1"/>
      <c r="B88" s="393" t="s">
        <v>49</v>
      </c>
      <c r="C88" s="163" t="s">
        <v>132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2"/>
      <c r="B89" s="388"/>
      <c r="C89" s="171" t="s">
        <v>133</v>
      </c>
      <c r="D89" s="260"/>
      <c r="E89" s="298">
        <v>136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70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38800</v>
      </c>
      <c r="E90" s="303">
        <v>38800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70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0" t="s">
        <v>134</v>
      </c>
      <c r="B91" s="334" t="s">
        <v>135</v>
      </c>
      <c r="C91" s="334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1"/>
      <c r="B92" s="335" t="s">
        <v>136</v>
      </c>
      <c r="C92" s="335"/>
      <c r="D92" s="250"/>
      <c r="E92" s="300">
        <v>38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38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1"/>
      <c r="B93" s="335" t="s">
        <v>137</v>
      </c>
      <c r="C93" s="335"/>
      <c r="D93" s="250"/>
      <c r="E93" s="300">
        <v>467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466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1"/>
      <c r="B94" s="388" t="s">
        <v>50</v>
      </c>
      <c r="C94" s="231" t="s">
        <v>138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1"/>
      <c r="B95" s="389"/>
      <c r="C95" s="231" t="s">
        <v>139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1"/>
      <c r="B96" s="335" t="s">
        <v>140</v>
      </c>
      <c r="C96" s="231"/>
      <c r="D96" s="250"/>
      <c r="E96" s="300">
        <v>490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486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1"/>
      <c r="B97" s="335" t="s">
        <v>141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1"/>
      <c r="B98" s="335" t="s">
        <v>142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2"/>
      <c r="B99" s="336" t="s">
        <v>143</v>
      </c>
      <c r="C99" s="336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1020</v>
      </c>
      <c r="E100" s="309">
        <v>1020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1015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0" t="s">
        <v>144</v>
      </c>
      <c r="B101" s="240" t="s">
        <v>145</v>
      </c>
      <c r="C101" s="241" t="s">
        <v>145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1"/>
      <c r="B102" s="393" t="s">
        <v>146</v>
      </c>
      <c r="C102" s="231" t="s">
        <v>380</v>
      </c>
      <c r="D102" s="253"/>
      <c r="E102" s="279">
        <v>1205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1205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1"/>
      <c r="B103" s="393"/>
      <c r="C103" s="231" t="s">
        <v>59</v>
      </c>
      <c r="D103" s="253"/>
      <c r="E103" s="279">
        <v>59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59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391"/>
      <c r="B104" s="388" t="s">
        <v>306</v>
      </c>
      <c r="C104" s="335" t="s">
        <v>307</v>
      </c>
      <c r="D104" s="250" t="s">
        <v>307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391"/>
      <c r="B105" s="394"/>
      <c r="C105" s="388" t="s">
        <v>308</v>
      </c>
      <c r="D105" s="250" t="s">
        <v>309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391"/>
      <c r="B106" s="394"/>
      <c r="C106" s="394"/>
      <c r="D106" s="250" t="s">
        <v>310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391"/>
      <c r="B107" s="394"/>
      <c r="C107" s="394"/>
      <c r="D107" s="250" t="s">
        <v>311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391"/>
      <c r="B108" s="394"/>
      <c r="C108" s="389"/>
      <c r="D108" s="250" t="s">
        <v>312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391"/>
      <c r="B109" s="394"/>
      <c r="C109" s="388" t="s">
        <v>313</v>
      </c>
      <c r="D109" s="250" t="s">
        <v>314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391"/>
      <c r="B110" s="394"/>
      <c r="C110" s="394"/>
      <c r="D110" s="250" t="s">
        <v>315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391"/>
      <c r="B111" s="394"/>
      <c r="C111" s="389"/>
      <c r="D111" s="250" t="s">
        <v>316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1"/>
      <c r="B112" s="394"/>
      <c r="C112" s="388" t="s">
        <v>317</v>
      </c>
      <c r="D112" s="277" t="s">
        <v>318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1"/>
      <c r="B113" s="394"/>
      <c r="C113" s="394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1"/>
      <c r="B114" s="389"/>
      <c r="C114" s="389"/>
      <c r="D114" s="277" t="s">
        <v>320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1"/>
      <c r="B115" s="393" t="s">
        <v>147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1"/>
      <c r="B116" s="393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1"/>
      <c r="B117" s="393" t="s">
        <v>148</v>
      </c>
      <c r="C117" s="231" t="s">
        <v>62</v>
      </c>
      <c r="D117" s="253"/>
      <c r="E117" s="279">
        <v>16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16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1"/>
      <c r="B118" s="393"/>
      <c r="C118" s="231" t="s">
        <v>51</v>
      </c>
      <c r="D118" s="253"/>
      <c r="E118" s="279">
        <v>14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14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2"/>
      <c r="B119" s="388"/>
      <c r="C119" s="232" t="s">
        <v>381</v>
      </c>
      <c r="D119" s="254"/>
      <c r="E119" s="279">
        <v>106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106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10200</v>
      </c>
      <c r="E120" s="310">
        <v>10200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10200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2" t="s">
        <v>149</v>
      </c>
      <c r="B121" s="405" t="s">
        <v>150</v>
      </c>
      <c r="C121" s="167" t="s">
        <v>112</v>
      </c>
      <c r="D121" s="280"/>
      <c r="E121" s="300">
        <v>8068</v>
      </c>
      <c r="F121" s="207">
        <v>25</v>
      </c>
      <c r="G121" s="139">
        <v>925</v>
      </c>
      <c r="H121" s="139">
        <v>4121</v>
      </c>
      <c r="I121" s="139">
        <v>277</v>
      </c>
      <c r="J121" s="139">
        <v>136</v>
      </c>
      <c r="K121" s="139">
        <v>0</v>
      </c>
      <c r="L121" s="139">
        <v>182</v>
      </c>
      <c r="M121" s="139">
        <v>154</v>
      </c>
      <c r="N121" s="139">
        <v>82</v>
      </c>
      <c r="O121" s="266">
        <v>414</v>
      </c>
      <c r="P121" s="139">
        <v>241</v>
      </c>
      <c r="Q121" s="139">
        <v>0</v>
      </c>
      <c r="R121" s="139">
        <v>1283</v>
      </c>
      <c r="S121" s="139">
        <v>90</v>
      </c>
      <c r="T121" s="139">
        <v>0</v>
      </c>
      <c r="U121" s="139">
        <v>1</v>
      </c>
      <c r="V121" s="139">
        <v>53</v>
      </c>
      <c r="W121" s="139">
        <v>0</v>
      </c>
      <c r="X121" s="139">
        <v>52</v>
      </c>
      <c r="Y121" s="139">
        <v>0</v>
      </c>
      <c r="Z121" s="139">
        <v>5</v>
      </c>
      <c r="AA121" s="139">
        <v>4</v>
      </c>
      <c r="AB121" s="139">
        <v>0</v>
      </c>
      <c r="AC121" s="139">
        <v>0</v>
      </c>
      <c r="AD121" s="139">
        <v>13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1</v>
      </c>
    </row>
    <row r="122" spans="1:61">
      <c r="A122" s="403"/>
      <c r="B122" s="398"/>
      <c r="C122" s="229" t="s">
        <v>151</v>
      </c>
      <c r="D122" s="250"/>
      <c r="E122" s="279">
        <v>3993</v>
      </c>
      <c r="F122" s="131">
        <v>18</v>
      </c>
      <c r="G122" s="135">
        <v>200</v>
      </c>
      <c r="H122" s="135">
        <v>3715</v>
      </c>
      <c r="I122" s="135"/>
      <c r="J122" s="135"/>
      <c r="K122" s="135"/>
      <c r="L122" s="135"/>
      <c r="M122" s="135"/>
      <c r="N122" s="135">
        <v>18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3"/>
      <c r="B123" s="398"/>
      <c r="C123" s="397" t="s">
        <v>152</v>
      </c>
      <c r="D123" s="250" t="s">
        <v>153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3"/>
      <c r="B124" s="398"/>
      <c r="C124" s="398"/>
      <c r="D124" s="250" t="s">
        <v>154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3"/>
      <c r="B125" s="398"/>
      <c r="C125" s="398"/>
      <c r="D125" s="250" t="s">
        <v>155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3"/>
      <c r="B126" s="398"/>
      <c r="C126" s="398"/>
      <c r="D126" s="253" t="s">
        <v>156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3"/>
      <c r="B127" s="398"/>
      <c r="C127" s="398"/>
      <c r="D127" s="253" t="s">
        <v>157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3"/>
      <c r="B128" s="398"/>
      <c r="C128" s="399"/>
      <c r="D128" s="253" t="s">
        <v>158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3"/>
      <c r="B129" s="398"/>
      <c r="C129" s="400" t="s">
        <v>160</v>
      </c>
      <c r="D129" s="296" t="s">
        <v>159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3"/>
      <c r="B130" s="398"/>
      <c r="C130" s="401"/>
      <c r="D130" s="284" t="s">
        <v>160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3"/>
      <c r="B131" s="398"/>
      <c r="C131" s="397" t="s">
        <v>161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3"/>
      <c r="B132" s="398"/>
      <c r="C132" s="398"/>
      <c r="D132" s="250" t="s">
        <v>22</v>
      </c>
      <c r="E132" s="279">
        <v>1148</v>
      </c>
      <c r="F132" s="131"/>
      <c r="G132" s="135">
        <v>1148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3"/>
      <c r="B133" s="398"/>
      <c r="C133" s="398"/>
      <c r="D133" s="250" t="s">
        <v>36</v>
      </c>
      <c r="E133" s="279">
        <v>4864</v>
      </c>
      <c r="F133" s="133"/>
      <c r="G133" s="144"/>
      <c r="H133" s="264">
        <v>4864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3"/>
      <c r="B134" s="399"/>
      <c r="C134" s="399"/>
      <c r="D134" s="250" t="s">
        <v>37</v>
      </c>
      <c r="E134" s="279">
        <v>1029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1029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3"/>
      <c r="B135" s="397" t="s">
        <v>162</v>
      </c>
      <c r="C135" s="229" t="s">
        <v>163</v>
      </c>
      <c r="D135" s="250"/>
      <c r="E135" s="279">
        <v>243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243</v>
      </c>
    </row>
    <row r="136" spans="1:61">
      <c r="A136" s="403"/>
      <c r="B136" s="398"/>
      <c r="C136" s="229" t="s">
        <v>164</v>
      </c>
      <c r="D136" s="250"/>
      <c r="E136" s="279">
        <v>3084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3084</v>
      </c>
    </row>
    <row r="137" spans="1:61">
      <c r="A137" s="403"/>
      <c r="B137" s="398"/>
      <c r="C137" s="229" t="s">
        <v>165</v>
      </c>
      <c r="D137" s="250"/>
      <c r="E137" s="279">
        <v>6500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6500</v>
      </c>
    </row>
    <row r="138" spans="1:61">
      <c r="A138" s="403"/>
      <c r="B138" s="398"/>
      <c r="C138" s="229" t="s">
        <v>166</v>
      </c>
      <c r="D138" s="250"/>
      <c r="E138" s="279">
        <v>511</v>
      </c>
      <c r="F138" s="131"/>
      <c r="G138" s="135">
        <v>225</v>
      </c>
      <c r="H138" s="135"/>
      <c r="I138" s="135">
        <v>61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3"/>
      <c r="B139" s="399"/>
      <c r="C139" s="268" t="s">
        <v>167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3"/>
      <c r="B140" s="397" t="s">
        <v>168</v>
      </c>
      <c r="C140" s="172" t="s">
        <v>169</v>
      </c>
      <c r="D140" s="250" t="s">
        <v>170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3"/>
      <c r="B141" s="398"/>
      <c r="C141" s="172"/>
      <c r="D141" s="250" t="s">
        <v>171</v>
      </c>
      <c r="E141" s="279">
        <v>381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351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3"/>
      <c r="B142" s="398"/>
      <c r="C142" s="274" t="s">
        <v>172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3"/>
      <c r="B143" s="398"/>
      <c r="C143" s="275" t="s">
        <v>173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3"/>
      <c r="B144" s="399"/>
      <c r="C144" s="229" t="s">
        <v>174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3"/>
      <c r="B145" s="400" t="s">
        <v>175</v>
      </c>
      <c r="C145" s="275" t="s">
        <v>176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3"/>
      <c r="B146" s="407"/>
      <c r="C146" s="275" t="s">
        <v>177</v>
      </c>
      <c r="D146" s="284"/>
      <c r="E146" s="312">
        <v>24</v>
      </c>
      <c r="F146" s="132"/>
      <c r="G146" s="136">
        <v>3</v>
      </c>
      <c r="H146" s="136">
        <v>10</v>
      </c>
      <c r="I146" s="136"/>
      <c r="J146" s="136"/>
      <c r="K146" s="136"/>
      <c r="L146" s="136">
        <v>6</v>
      </c>
      <c r="M146" s="136"/>
      <c r="N146" s="136"/>
      <c r="O146" s="136"/>
      <c r="P146" s="136">
        <v>3</v>
      </c>
      <c r="Q146" s="136"/>
      <c r="R146" s="136">
        <v>2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03"/>
      <c r="B147" s="401"/>
      <c r="C147" s="270" t="s">
        <v>194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3"/>
      <c r="B148" s="388" t="s">
        <v>134</v>
      </c>
      <c r="C148" s="269" t="s">
        <v>140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3"/>
      <c r="B149" s="394"/>
      <c r="C149" s="270" t="s">
        <v>178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3"/>
      <c r="B150" s="394"/>
      <c r="C150" s="229" t="s">
        <v>142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03"/>
      <c r="B151" s="394"/>
      <c r="C151" s="168" t="s">
        <v>143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4"/>
      <c r="B152" s="406"/>
      <c r="C152" s="168" t="s">
        <v>189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31432</v>
      </c>
      <c r="E153" s="314">
        <v>31432</v>
      </c>
      <c r="F153" s="226">
        <v>49</v>
      </c>
      <c r="G153" s="182">
        <v>2741</v>
      </c>
      <c r="H153" s="182">
        <v>12710</v>
      </c>
      <c r="I153" s="182">
        <v>1516</v>
      </c>
      <c r="J153" s="182">
        <v>136</v>
      </c>
      <c r="K153" s="182">
        <v>0</v>
      </c>
      <c r="L153" s="182">
        <v>188</v>
      </c>
      <c r="M153" s="182">
        <v>154</v>
      </c>
      <c r="N153" s="182">
        <v>100</v>
      </c>
      <c r="O153" s="182">
        <v>414</v>
      </c>
      <c r="P153" s="182">
        <v>271</v>
      </c>
      <c r="Q153" s="182">
        <v>0</v>
      </c>
      <c r="R153" s="182">
        <v>1299</v>
      </c>
      <c r="S153" s="182">
        <v>91</v>
      </c>
      <c r="T153" s="182">
        <v>0</v>
      </c>
      <c r="U153" s="182">
        <v>1</v>
      </c>
      <c r="V153" s="182">
        <v>53</v>
      </c>
      <c r="W153" s="182">
        <v>0</v>
      </c>
      <c r="X153" s="182">
        <v>52</v>
      </c>
      <c r="Y153" s="182">
        <v>0</v>
      </c>
      <c r="Z153" s="182">
        <v>5</v>
      </c>
      <c r="AA153" s="182">
        <v>4</v>
      </c>
      <c r="AB153" s="182">
        <v>0</v>
      </c>
      <c r="AC153" s="182">
        <v>0</v>
      </c>
      <c r="AD153" s="182">
        <v>13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389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1029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9979</v>
      </c>
    </row>
  </sheetData>
  <mergeCells count="43">
    <mergeCell ref="C62:C63"/>
    <mergeCell ref="C60:C61"/>
    <mergeCell ref="B45:B48"/>
    <mergeCell ref="A41:A51"/>
    <mergeCell ref="A36:A39"/>
    <mergeCell ref="A5:A9"/>
    <mergeCell ref="A54:A63"/>
    <mergeCell ref="B60:B63"/>
    <mergeCell ref="A1:A2"/>
    <mergeCell ref="A11:A25"/>
    <mergeCell ref="B20:B24"/>
    <mergeCell ref="A27:A34"/>
    <mergeCell ref="B27:B29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84:A89"/>
    <mergeCell ref="B86:B87"/>
    <mergeCell ref="B88:B89"/>
    <mergeCell ref="C123:C128"/>
    <mergeCell ref="C129:C130"/>
    <mergeCell ref="C109:C111"/>
    <mergeCell ref="C112:C114"/>
    <mergeCell ref="C70:C71"/>
    <mergeCell ref="A65:A82"/>
    <mergeCell ref="B74:B75"/>
    <mergeCell ref="B76:B77"/>
    <mergeCell ref="B78:B82"/>
    <mergeCell ref="B67:B71"/>
    <mergeCell ref="B65:B66"/>
    <mergeCell ref="B72:B73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11" t="s">
        <v>382</v>
      </c>
      <c r="B1" s="233"/>
      <c r="C1" s="234"/>
      <c r="D1" s="235"/>
      <c r="E1" s="227" t="s">
        <v>383</v>
      </c>
      <c r="F1" s="205" t="s">
        <v>384</v>
      </c>
      <c r="G1" s="173" t="s">
        <v>385</v>
      </c>
      <c r="H1" s="173" t="s">
        <v>386</v>
      </c>
      <c r="I1" s="244" t="s">
        <v>387</v>
      </c>
      <c r="J1" s="173" t="s">
        <v>388</v>
      </c>
      <c r="K1" s="244" t="s">
        <v>389</v>
      </c>
      <c r="L1" s="244" t="s">
        <v>390</v>
      </c>
      <c r="M1" s="244" t="s">
        <v>391</v>
      </c>
      <c r="N1" s="244" t="s">
        <v>392</v>
      </c>
      <c r="O1" s="244" t="s">
        <v>393</v>
      </c>
      <c r="P1" s="244" t="s">
        <v>394</v>
      </c>
      <c r="Q1" s="244" t="s">
        <v>395</v>
      </c>
      <c r="R1" s="244" t="s">
        <v>396</v>
      </c>
      <c r="S1" s="244" t="s">
        <v>397</v>
      </c>
      <c r="T1" s="244" t="s">
        <v>398</v>
      </c>
      <c r="U1" s="244" t="s">
        <v>399</v>
      </c>
      <c r="V1" s="244" t="s">
        <v>400</v>
      </c>
      <c r="W1" s="244" t="s">
        <v>401</v>
      </c>
      <c r="X1" s="173" t="s">
        <v>402</v>
      </c>
      <c r="Y1" s="173" t="s">
        <v>403</v>
      </c>
      <c r="Z1" s="244" t="s">
        <v>404</v>
      </c>
      <c r="AA1" s="244" t="s">
        <v>412</v>
      </c>
      <c r="AB1" s="244" t="s">
        <v>413</v>
      </c>
      <c r="AC1" s="173" t="s">
        <v>414</v>
      </c>
      <c r="AD1" s="173" t="s">
        <v>415</v>
      </c>
      <c r="AE1" s="173" t="s">
        <v>416</v>
      </c>
      <c r="AF1" s="244" t="s">
        <v>417</v>
      </c>
      <c r="AG1" s="244" t="s">
        <v>418</v>
      </c>
      <c r="AH1" s="244" t="s">
        <v>419</v>
      </c>
      <c r="AI1" s="173" t="s">
        <v>420</v>
      </c>
      <c r="AJ1" s="244" t="s">
        <v>421</v>
      </c>
      <c r="AK1" s="173" t="s">
        <v>422</v>
      </c>
      <c r="AL1" s="244" t="s">
        <v>423</v>
      </c>
      <c r="AM1" s="173" t="s">
        <v>424</v>
      </c>
      <c r="AN1" s="173" t="s">
        <v>425</v>
      </c>
      <c r="AO1" s="244" t="s">
        <v>426</v>
      </c>
      <c r="AP1" s="173" t="s">
        <v>427</v>
      </c>
      <c r="AQ1" s="244" t="s">
        <v>428</v>
      </c>
      <c r="AR1" s="173" t="s">
        <v>429</v>
      </c>
      <c r="AS1" s="173" t="s">
        <v>430</v>
      </c>
      <c r="AT1" s="244" t="s">
        <v>431</v>
      </c>
      <c r="AU1" s="244" t="s">
        <v>432</v>
      </c>
      <c r="AV1" s="173" t="s">
        <v>433</v>
      </c>
      <c r="AW1" s="173" t="s">
        <v>434</v>
      </c>
      <c r="AX1" s="173" t="s">
        <v>435</v>
      </c>
      <c r="AY1" s="173" t="s">
        <v>436</v>
      </c>
      <c r="AZ1" s="173" t="s">
        <v>437</v>
      </c>
      <c r="BA1" s="244" t="s">
        <v>438</v>
      </c>
      <c r="BB1" s="173" t="s">
        <v>405</v>
      </c>
      <c r="BC1" s="245" t="s">
        <v>439</v>
      </c>
      <c r="BD1" s="261" t="s">
        <v>440</v>
      </c>
      <c r="BE1" s="261" t="s">
        <v>441</v>
      </c>
      <c r="BF1" s="245" t="s">
        <v>442</v>
      </c>
      <c r="BG1" s="261" t="s">
        <v>443</v>
      </c>
      <c r="BH1" s="261" t="s">
        <v>444</v>
      </c>
      <c r="BI1" s="174" t="s">
        <v>445</v>
      </c>
    </row>
    <row r="2" spans="1:61" ht="17.25" thickBot="1">
      <c r="A2" s="412"/>
      <c r="B2" s="236"/>
      <c r="C2" s="237"/>
      <c r="D2" s="238"/>
      <c r="E2" s="228">
        <v>392174</v>
      </c>
      <c r="F2" s="206">
        <v>2259</v>
      </c>
      <c r="G2" s="206">
        <v>37874</v>
      </c>
      <c r="H2" s="206">
        <v>34368</v>
      </c>
      <c r="I2" s="206">
        <v>5217</v>
      </c>
      <c r="J2" s="206">
        <v>1172</v>
      </c>
      <c r="K2" s="206">
        <v>448</v>
      </c>
      <c r="L2" s="206">
        <v>2540</v>
      </c>
      <c r="M2" s="206">
        <v>1702</v>
      </c>
      <c r="N2" s="206">
        <v>4166</v>
      </c>
      <c r="O2" s="206">
        <v>4615</v>
      </c>
      <c r="P2" s="206">
        <v>2999</v>
      </c>
      <c r="Q2" s="206">
        <v>535</v>
      </c>
      <c r="R2" s="206">
        <v>3928</v>
      </c>
      <c r="S2" s="206">
        <v>226</v>
      </c>
      <c r="T2" s="206">
        <v>5</v>
      </c>
      <c r="U2" s="206">
        <v>37</v>
      </c>
      <c r="V2" s="206">
        <v>233</v>
      </c>
      <c r="W2" s="206">
        <v>59</v>
      </c>
      <c r="X2" s="206">
        <v>1529</v>
      </c>
      <c r="Y2" s="206">
        <v>102</v>
      </c>
      <c r="Z2" s="206">
        <v>161</v>
      </c>
      <c r="AA2" s="206">
        <v>18</v>
      </c>
      <c r="AB2" s="206">
        <v>0</v>
      </c>
      <c r="AC2" s="206">
        <v>6</v>
      </c>
      <c r="AD2" s="206">
        <v>307</v>
      </c>
      <c r="AE2" s="206">
        <v>0</v>
      </c>
      <c r="AF2" s="206">
        <v>84</v>
      </c>
      <c r="AG2" s="206">
        <v>0</v>
      </c>
      <c r="AH2" s="206">
        <v>0</v>
      </c>
      <c r="AI2" s="206">
        <v>97</v>
      </c>
      <c r="AJ2" s="206">
        <v>2477</v>
      </c>
      <c r="AK2" s="206">
        <v>14432</v>
      </c>
      <c r="AL2" s="206">
        <v>24818</v>
      </c>
      <c r="AM2" s="206">
        <v>6617</v>
      </c>
      <c r="AN2" s="206">
        <v>748</v>
      </c>
      <c r="AO2" s="206">
        <v>5449</v>
      </c>
      <c r="AP2" s="206">
        <v>665</v>
      </c>
      <c r="AQ2" s="206">
        <v>3272</v>
      </c>
      <c r="AR2" s="206">
        <v>2374</v>
      </c>
      <c r="AS2" s="206">
        <v>8978</v>
      </c>
      <c r="AT2" s="206">
        <v>108</v>
      </c>
      <c r="AU2" s="206">
        <v>91</v>
      </c>
      <c r="AV2" s="206">
        <v>6000</v>
      </c>
      <c r="AW2" s="206">
        <v>1211</v>
      </c>
      <c r="AX2" s="206">
        <v>19273</v>
      </c>
      <c r="AY2" s="206">
        <v>1625</v>
      </c>
      <c r="AZ2" s="206">
        <v>135</v>
      </c>
      <c r="BA2" s="206">
        <v>77</v>
      </c>
      <c r="BB2" s="206">
        <v>418</v>
      </c>
      <c r="BC2" s="206">
        <v>53101</v>
      </c>
      <c r="BD2" s="206">
        <v>503</v>
      </c>
      <c r="BE2" s="206">
        <v>75</v>
      </c>
      <c r="BF2" s="206">
        <v>15</v>
      </c>
      <c r="BG2" s="206">
        <v>3671</v>
      </c>
      <c r="BH2" s="206">
        <v>2677</v>
      </c>
      <c r="BI2" s="206">
        <v>128677</v>
      </c>
    </row>
    <row r="3" spans="1:61" s="112" customFormat="1" ht="17.25" thickBot="1">
      <c r="A3" s="164" t="s">
        <v>446</v>
      </c>
      <c r="B3" s="164" t="s">
        <v>446</v>
      </c>
      <c r="C3" s="164"/>
      <c r="D3" s="280"/>
      <c r="E3" s="278">
        <v>29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29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29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29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2" t="s">
        <v>447</v>
      </c>
      <c r="B5" s="164" t="s">
        <v>448</v>
      </c>
      <c r="C5" s="164"/>
      <c r="D5" s="280"/>
      <c r="E5" s="278">
        <v>30754</v>
      </c>
      <c r="F5" s="207">
        <v>1724</v>
      </c>
      <c r="G5" s="139">
        <v>3887</v>
      </c>
      <c r="H5" s="139">
        <v>3804</v>
      </c>
      <c r="I5" s="139">
        <v>646</v>
      </c>
      <c r="J5" s="139">
        <v>629</v>
      </c>
      <c r="K5" s="139">
        <v>234</v>
      </c>
      <c r="L5" s="139">
        <v>1273</v>
      </c>
      <c r="M5" s="139">
        <v>826</v>
      </c>
      <c r="N5" s="139">
        <v>1591</v>
      </c>
      <c r="O5" s="139">
        <v>1389</v>
      </c>
      <c r="P5" s="139">
        <v>1470</v>
      </c>
      <c r="Q5" s="139">
        <v>355</v>
      </c>
      <c r="R5" s="139">
        <v>1006</v>
      </c>
      <c r="S5" s="139">
        <v>52</v>
      </c>
      <c r="T5" s="139"/>
      <c r="U5" s="139">
        <v>16</v>
      </c>
      <c r="V5" s="139">
        <v>113</v>
      </c>
      <c r="W5" s="139">
        <v>33</v>
      </c>
      <c r="X5" s="139">
        <v>1148</v>
      </c>
      <c r="Y5" s="139">
        <v>21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16</v>
      </c>
      <c r="AK5" s="139">
        <v>8</v>
      </c>
      <c r="AL5" s="139">
        <v>6</v>
      </c>
      <c r="AM5" s="139"/>
      <c r="AN5" s="139"/>
      <c r="AO5" s="139"/>
      <c r="AP5" s="139"/>
      <c r="AQ5" s="139">
        <v>2527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3"/>
      <c r="B6" s="163" t="s">
        <v>449</v>
      </c>
      <c r="C6" s="163"/>
      <c r="D6" s="250"/>
      <c r="E6" s="279">
        <v>1130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459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3"/>
      <c r="B7" s="163" t="s">
        <v>450</v>
      </c>
      <c r="C7" s="163"/>
      <c r="D7" s="250"/>
      <c r="E7" s="279">
        <v>5093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238</v>
      </c>
      <c r="AL7" s="135">
        <v>1</v>
      </c>
      <c r="AM7" s="135"/>
      <c r="AN7" s="135">
        <v>5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2729</v>
      </c>
    </row>
    <row r="8" spans="1:61">
      <c r="A8" s="403"/>
      <c r="B8" s="163" t="s">
        <v>451</v>
      </c>
      <c r="C8" s="163"/>
      <c r="D8" s="250"/>
      <c r="E8" s="298">
        <v>126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126</v>
      </c>
    </row>
    <row r="9" spans="1:61" ht="17.25" thickBot="1">
      <c r="A9" s="404"/>
      <c r="B9" s="163" t="s">
        <v>452</v>
      </c>
      <c r="C9" s="163"/>
      <c r="D9" s="250"/>
      <c r="E9" s="298">
        <v>10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10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37113</v>
      </c>
      <c r="E10" s="299">
        <v>37113</v>
      </c>
      <c r="F10" s="209">
        <v>1735</v>
      </c>
      <c r="G10" s="185">
        <v>3891</v>
      </c>
      <c r="H10" s="185">
        <v>5613</v>
      </c>
      <c r="I10" s="185">
        <v>686</v>
      </c>
      <c r="J10" s="185">
        <v>629</v>
      </c>
      <c r="K10" s="185">
        <v>234</v>
      </c>
      <c r="L10" s="185">
        <v>1275</v>
      </c>
      <c r="M10" s="185">
        <v>826</v>
      </c>
      <c r="N10" s="185">
        <v>1591</v>
      </c>
      <c r="O10" s="185">
        <v>1397</v>
      </c>
      <c r="P10" s="185">
        <v>1470</v>
      </c>
      <c r="Q10" s="185">
        <v>355</v>
      </c>
      <c r="R10" s="185">
        <v>1007</v>
      </c>
      <c r="S10" s="185">
        <v>52</v>
      </c>
      <c r="T10" s="185">
        <v>0</v>
      </c>
      <c r="U10" s="185">
        <v>16</v>
      </c>
      <c r="V10" s="185">
        <v>113</v>
      </c>
      <c r="W10" s="185">
        <v>33</v>
      </c>
      <c r="X10" s="185">
        <v>1148</v>
      </c>
      <c r="Y10" s="185">
        <v>21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16</v>
      </c>
      <c r="AK10" s="185">
        <v>246</v>
      </c>
      <c r="AL10" s="185">
        <v>17</v>
      </c>
      <c r="AM10" s="185">
        <v>0</v>
      </c>
      <c r="AN10" s="185">
        <v>5</v>
      </c>
      <c r="AO10" s="185">
        <v>0</v>
      </c>
      <c r="AP10" s="185">
        <v>0</v>
      </c>
      <c r="AQ10" s="185">
        <v>2987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2913</v>
      </c>
    </row>
    <row r="11" spans="1:61">
      <c r="A11" s="410" t="s">
        <v>71</v>
      </c>
      <c r="B11" s="337" t="s">
        <v>72</v>
      </c>
      <c r="C11" s="167"/>
      <c r="D11" s="282"/>
      <c r="E11" s="300">
        <v>48569</v>
      </c>
      <c r="F11" s="207">
        <v>30</v>
      </c>
      <c r="G11" s="139">
        <v>27624</v>
      </c>
      <c r="H11" s="139">
        <v>13159</v>
      </c>
      <c r="I11" s="139">
        <v>2021</v>
      </c>
      <c r="J11" s="139">
        <v>91</v>
      </c>
      <c r="K11" s="139">
        <v>0</v>
      </c>
      <c r="L11" s="139">
        <v>38</v>
      </c>
      <c r="M11" s="139">
        <v>28</v>
      </c>
      <c r="N11" s="139">
        <v>1719</v>
      </c>
      <c r="O11" s="139">
        <v>1540</v>
      </c>
      <c r="P11" s="139">
        <v>2</v>
      </c>
      <c r="Q11" s="139">
        <v>0</v>
      </c>
      <c r="R11" s="139">
        <v>13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>
        <v>9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3"/>
      <c r="B12" s="230" t="s">
        <v>73</v>
      </c>
      <c r="C12" s="231"/>
      <c r="D12" s="250"/>
      <c r="E12" s="279">
        <v>49999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49999</v>
      </c>
    </row>
    <row r="13" spans="1:61">
      <c r="A13" s="413"/>
      <c r="B13" s="230" t="s">
        <v>74</v>
      </c>
      <c r="C13" s="231"/>
      <c r="D13" s="250"/>
      <c r="E13" s="279">
        <v>12571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12571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3"/>
      <c r="B14" s="230" t="s">
        <v>75</v>
      </c>
      <c r="C14" s="229"/>
      <c r="D14" s="250"/>
      <c r="E14" s="279">
        <v>686</v>
      </c>
      <c r="F14" s="131"/>
      <c r="G14" s="135">
        <v>297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3"/>
      <c r="B15" s="230" t="s">
        <v>76</v>
      </c>
      <c r="C15" s="229"/>
      <c r="D15" s="250"/>
      <c r="E15" s="279">
        <v>588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588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3"/>
      <c r="B16" s="231" t="s">
        <v>453</v>
      </c>
      <c r="C16" s="231"/>
      <c r="D16" s="250"/>
      <c r="E16" s="279">
        <v>1622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1622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3"/>
      <c r="B17" s="231" t="s">
        <v>454</v>
      </c>
      <c r="C17" s="231"/>
      <c r="D17" s="250"/>
      <c r="E17" s="279">
        <v>1203</v>
      </c>
      <c r="F17" s="131"/>
      <c r="G17" s="135">
        <v>1203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3"/>
      <c r="B18" s="231" t="s">
        <v>455</v>
      </c>
      <c r="C18" s="231"/>
      <c r="D18" s="250"/>
      <c r="E18" s="279">
        <v>8713</v>
      </c>
      <c r="F18" s="131"/>
      <c r="G18" s="135">
        <v>1010</v>
      </c>
      <c r="H18" s="135">
        <v>836</v>
      </c>
      <c r="I18" s="135">
        <v>345</v>
      </c>
      <c r="J18" s="135">
        <v>221</v>
      </c>
      <c r="K18" s="135"/>
      <c r="L18" s="135">
        <v>883</v>
      </c>
      <c r="M18" s="135">
        <v>526</v>
      </c>
      <c r="N18" s="135">
        <v>613</v>
      </c>
      <c r="O18" s="135">
        <v>1075</v>
      </c>
      <c r="P18" s="135">
        <v>956</v>
      </c>
      <c r="Q18" s="135"/>
      <c r="R18" s="135">
        <v>1112</v>
      </c>
      <c r="S18" s="135"/>
      <c r="T18" s="135"/>
      <c r="U18" s="135">
        <v>13</v>
      </c>
      <c r="V18" s="135">
        <v>8</v>
      </c>
      <c r="W18" s="135"/>
      <c r="X18" s="135">
        <v>240</v>
      </c>
      <c r="Y18" s="135">
        <v>2</v>
      </c>
      <c r="Z18" s="135">
        <v>113</v>
      </c>
      <c r="AA18" s="135">
        <v>4</v>
      </c>
      <c r="AB18" s="135"/>
      <c r="AC18" s="135"/>
      <c r="AD18" s="135">
        <v>241</v>
      </c>
      <c r="AE18" s="135"/>
      <c r="AF18" s="135">
        <v>2</v>
      </c>
      <c r="AG18" s="135"/>
      <c r="AH18" s="135"/>
      <c r="AI18" s="135"/>
      <c r="AJ18" s="135">
        <v>513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3"/>
      <c r="B19" s="231" t="s">
        <v>456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3"/>
      <c r="B20" s="393" t="s">
        <v>406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3"/>
      <c r="B21" s="393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3"/>
      <c r="B22" s="393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3"/>
      <c r="B23" s="393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3"/>
      <c r="B24" s="393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4"/>
      <c r="B25" s="232" t="s">
        <v>457</v>
      </c>
      <c r="C25" s="232"/>
      <c r="D25" s="260"/>
      <c r="E25" s="298">
        <v>104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42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134785</v>
      </c>
      <c r="E26" s="301">
        <v>134785</v>
      </c>
      <c r="F26" s="210">
        <v>30</v>
      </c>
      <c r="G26" s="188">
        <v>30134</v>
      </c>
      <c r="H26" s="188">
        <v>14017</v>
      </c>
      <c r="I26" s="188">
        <v>2730</v>
      </c>
      <c r="J26" s="188">
        <v>312</v>
      </c>
      <c r="K26" s="188">
        <v>0</v>
      </c>
      <c r="L26" s="188">
        <v>937</v>
      </c>
      <c r="M26" s="188">
        <v>563</v>
      </c>
      <c r="N26" s="188">
        <v>2341</v>
      </c>
      <c r="O26" s="188">
        <v>2638</v>
      </c>
      <c r="P26" s="188">
        <v>960</v>
      </c>
      <c r="Q26" s="188">
        <v>0</v>
      </c>
      <c r="R26" s="188">
        <v>1167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240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241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1110</v>
      </c>
      <c r="AK26" s="188">
        <v>14178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1622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50399</v>
      </c>
    </row>
    <row r="27" spans="1:61">
      <c r="A27" s="403" t="s">
        <v>458</v>
      </c>
      <c r="B27" s="389" t="s">
        <v>407</v>
      </c>
      <c r="C27" s="170" t="s">
        <v>42</v>
      </c>
      <c r="D27" s="282"/>
      <c r="E27" s="300">
        <v>5395</v>
      </c>
      <c r="F27" s="207">
        <v>351</v>
      </c>
      <c r="G27" s="139">
        <v>129</v>
      </c>
      <c r="H27" s="139">
        <v>1273</v>
      </c>
      <c r="I27" s="139">
        <v>91</v>
      </c>
      <c r="J27" s="139">
        <v>62</v>
      </c>
      <c r="K27" s="139">
        <v>214</v>
      </c>
      <c r="L27" s="139">
        <v>141</v>
      </c>
      <c r="M27" s="139">
        <v>144</v>
      </c>
      <c r="N27" s="139">
        <v>135</v>
      </c>
      <c r="O27" s="139">
        <v>151</v>
      </c>
      <c r="P27" s="139">
        <v>295</v>
      </c>
      <c r="Q27" s="139">
        <v>179</v>
      </c>
      <c r="R27" s="139">
        <v>474</v>
      </c>
      <c r="S27" s="139">
        <v>92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78</v>
      </c>
      <c r="Z27" s="139">
        <v>29</v>
      </c>
      <c r="AA27" s="139">
        <v>4</v>
      </c>
      <c r="AB27" s="139"/>
      <c r="AC27" s="139">
        <v>3</v>
      </c>
      <c r="AD27" s="139">
        <v>29</v>
      </c>
      <c r="AE27" s="139"/>
      <c r="AF27" s="139">
        <v>61</v>
      </c>
      <c r="AG27" s="139"/>
      <c r="AH27" s="139"/>
      <c r="AI27" s="139">
        <v>5</v>
      </c>
      <c r="AJ27" s="139">
        <v>1276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3"/>
      <c r="B28" s="393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3"/>
      <c r="B29" s="393"/>
      <c r="C29" s="163" t="s">
        <v>44</v>
      </c>
      <c r="D29" s="250"/>
      <c r="E29" s="300">
        <v>13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13</v>
      </c>
    </row>
    <row r="30" spans="1:61">
      <c r="A30" s="403"/>
      <c r="B30" s="330" t="s">
        <v>459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3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3"/>
      <c r="B32" s="231" t="s">
        <v>460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3"/>
      <c r="B33" s="231" t="s">
        <v>461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4"/>
      <c r="B34" s="189" t="s">
        <v>91</v>
      </c>
      <c r="C34" s="336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5571</v>
      </c>
      <c r="E35" s="303">
        <v>5571</v>
      </c>
      <c r="F35" s="211">
        <v>351</v>
      </c>
      <c r="G35" s="192">
        <v>129</v>
      </c>
      <c r="H35" s="192">
        <v>1273</v>
      </c>
      <c r="I35" s="192">
        <v>91</v>
      </c>
      <c r="J35" s="192">
        <v>62</v>
      </c>
      <c r="K35" s="192">
        <v>214</v>
      </c>
      <c r="L35" s="192">
        <v>141</v>
      </c>
      <c r="M35" s="192">
        <v>144</v>
      </c>
      <c r="N35" s="192">
        <v>135</v>
      </c>
      <c r="O35" s="192">
        <v>151</v>
      </c>
      <c r="P35" s="192">
        <v>295</v>
      </c>
      <c r="Q35" s="192">
        <v>179</v>
      </c>
      <c r="R35" s="192">
        <v>474</v>
      </c>
      <c r="S35" s="192">
        <v>92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78</v>
      </c>
      <c r="Z35" s="192">
        <v>29</v>
      </c>
      <c r="AA35" s="192">
        <v>4</v>
      </c>
      <c r="AB35" s="192">
        <v>0</v>
      </c>
      <c r="AC35" s="192">
        <v>3</v>
      </c>
      <c r="AD35" s="192">
        <v>29</v>
      </c>
      <c r="AE35" s="192">
        <v>0</v>
      </c>
      <c r="AF35" s="192">
        <v>61</v>
      </c>
      <c r="AG35" s="192">
        <v>0</v>
      </c>
      <c r="AH35" s="192">
        <v>0</v>
      </c>
      <c r="AI35" s="192">
        <v>5</v>
      </c>
      <c r="AJ35" s="192">
        <v>1276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91</v>
      </c>
    </row>
    <row r="36" spans="1:61">
      <c r="A36" s="418" t="s">
        <v>462</v>
      </c>
      <c r="B36" s="243" t="s">
        <v>463</v>
      </c>
      <c r="C36" s="230"/>
      <c r="D36" s="250"/>
      <c r="E36" s="300">
        <v>321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19"/>
      <c r="B37" s="164" t="s">
        <v>464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19"/>
      <c r="B38" s="231" t="s">
        <v>465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0"/>
      <c r="B39" s="232" t="s">
        <v>466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480</v>
      </c>
      <c r="E40" s="304">
        <v>480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15" t="s">
        <v>96</v>
      </c>
      <c r="B41" s="156" t="s">
        <v>467</v>
      </c>
      <c r="C41" s="170"/>
      <c r="D41" s="282"/>
      <c r="E41" s="300">
        <v>2208</v>
      </c>
      <c r="F41" s="213"/>
      <c r="G41" s="193"/>
      <c r="H41" s="193">
        <v>173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1147</v>
      </c>
    </row>
    <row r="42" spans="1:61">
      <c r="A42" s="416"/>
      <c r="B42" s="136" t="s">
        <v>468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16"/>
      <c r="B43" s="231" t="s">
        <v>469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416"/>
      <c r="B44" s="231" t="s">
        <v>470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16"/>
      <c r="B45" s="393" t="s">
        <v>408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16"/>
      <c r="B46" s="393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16"/>
      <c r="B47" s="393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16"/>
      <c r="B48" s="393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16"/>
      <c r="B49" s="239" t="s">
        <v>471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16"/>
      <c r="B50" s="272" t="s">
        <v>472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416"/>
      <c r="B51" s="272" t="s">
        <v>473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17"/>
      <c r="B52" s="272" t="s">
        <v>474</v>
      </c>
      <c r="C52" s="273"/>
      <c r="D52" s="287"/>
      <c r="E52" s="305">
        <v>16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16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14375</v>
      </c>
      <c r="E53" s="306">
        <v>14375</v>
      </c>
      <c r="F53" s="215">
        <v>4</v>
      </c>
      <c r="G53" s="215">
        <v>12</v>
      </c>
      <c r="H53" s="215">
        <v>268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195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12174</v>
      </c>
    </row>
    <row r="54" spans="1:61">
      <c r="A54" s="408" t="s">
        <v>104</v>
      </c>
      <c r="B54" s="320" t="s">
        <v>475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9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9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9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9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9"/>
      <c r="B59" s="163" t="s">
        <v>476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9"/>
      <c r="B60" s="393" t="s">
        <v>477</v>
      </c>
      <c r="C60" s="388" t="s">
        <v>478</v>
      </c>
      <c r="D60" s="250" t="s">
        <v>479</v>
      </c>
      <c r="E60" s="279">
        <v>95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95</v>
      </c>
    </row>
    <row r="61" spans="1:61">
      <c r="A61" s="409"/>
      <c r="B61" s="393"/>
      <c r="C61" s="389"/>
      <c r="D61" s="250" t="s">
        <v>480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9"/>
      <c r="B62" s="393"/>
      <c r="C62" s="388" t="s">
        <v>481</v>
      </c>
      <c r="D62" s="250" t="s">
        <v>482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0"/>
      <c r="B63" s="393"/>
      <c r="C63" s="389"/>
      <c r="D63" s="250" t="s">
        <v>483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5266</v>
      </c>
      <c r="E64" s="318">
        <v>5266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5047</v>
      </c>
    </row>
    <row r="65" spans="1:61">
      <c r="A65" s="390" t="s">
        <v>484</v>
      </c>
      <c r="B65" s="389" t="s">
        <v>485</v>
      </c>
      <c r="C65" s="164" t="s">
        <v>409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1"/>
      <c r="B66" s="393"/>
      <c r="C66" s="231" t="s">
        <v>486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1"/>
      <c r="B67" s="388" t="s">
        <v>487</v>
      </c>
      <c r="C67" s="243" t="s">
        <v>410</v>
      </c>
      <c r="D67" s="290"/>
      <c r="E67" s="279">
        <v>6498</v>
      </c>
      <c r="F67" s="131">
        <v>1</v>
      </c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>
        <v>37</v>
      </c>
      <c r="AJ67" s="135"/>
      <c r="AK67" s="135"/>
      <c r="AL67" s="135"/>
      <c r="AM67" s="263">
        <v>4163</v>
      </c>
      <c r="AN67" s="263">
        <v>563</v>
      </c>
      <c r="AO67" s="135"/>
      <c r="AP67" s="263">
        <v>539</v>
      </c>
      <c r="AQ67" s="263"/>
      <c r="AR67" s="135"/>
      <c r="AS67" s="135"/>
      <c r="AT67" s="135"/>
      <c r="AU67" s="135"/>
      <c r="AV67" s="135"/>
      <c r="AW67" s="263">
        <v>1195</v>
      </c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1"/>
      <c r="B68" s="394"/>
      <c r="C68" s="243" t="s">
        <v>488</v>
      </c>
      <c r="D68" s="290"/>
      <c r="E68" s="279">
        <v>59841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53101</v>
      </c>
      <c r="BD68" s="247"/>
      <c r="BE68" s="247"/>
      <c r="BF68" s="247"/>
      <c r="BG68" s="247">
        <v>3</v>
      </c>
      <c r="BH68" s="247"/>
      <c r="BI68" s="137">
        <v>746</v>
      </c>
    </row>
    <row r="69" spans="1:61">
      <c r="A69" s="391"/>
      <c r="B69" s="394"/>
      <c r="C69" s="231" t="s">
        <v>489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391"/>
      <c r="B70" s="394"/>
      <c r="C70" s="388" t="s">
        <v>490</v>
      </c>
      <c r="D70" s="250" t="s">
        <v>491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391"/>
      <c r="B71" s="389"/>
      <c r="C71" s="389"/>
      <c r="D71" s="291" t="s">
        <v>492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1"/>
      <c r="B72" s="393" t="s">
        <v>493</v>
      </c>
      <c r="C72" s="229" t="s">
        <v>494</v>
      </c>
      <c r="D72" s="250"/>
      <c r="E72" s="279">
        <v>1651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228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42</v>
      </c>
    </row>
    <row r="73" spans="1:61">
      <c r="A73" s="391"/>
      <c r="B73" s="393"/>
      <c r="C73" s="231" t="s">
        <v>495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1"/>
      <c r="B74" s="393" t="s">
        <v>496</v>
      </c>
      <c r="C74" s="231" t="s">
        <v>497</v>
      </c>
      <c r="D74" s="250"/>
      <c r="E74" s="279">
        <v>3434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3434</v>
      </c>
      <c r="BH74" s="247"/>
      <c r="BI74" s="137"/>
    </row>
    <row r="75" spans="1:61">
      <c r="A75" s="391"/>
      <c r="B75" s="393"/>
      <c r="C75" s="231" t="s">
        <v>498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1"/>
      <c r="B76" s="393" t="s">
        <v>499</v>
      </c>
      <c r="C76" s="231" t="s">
        <v>448</v>
      </c>
      <c r="D76" s="250"/>
      <c r="E76" s="279">
        <v>7108</v>
      </c>
      <c r="F76" s="131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>
        <v>1306</v>
      </c>
      <c r="AM76" s="135">
        <v>42</v>
      </c>
      <c r="AN76" s="135"/>
      <c r="AO76" s="135"/>
      <c r="AP76" s="135">
        <v>13</v>
      </c>
      <c r="AQ76" s="135">
        <v>285</v>
      </c>
      <c r="AR76" s="135">
        <v>115</v>
      </c>
      <c r="AS76" s="135">
        <v>1490</v>
      </c>
      <c r="AT76" s="135"/>
      <c r="AU76" s="135"/>
      <c r="AV76" s="135"/>
      <c r="AW76" s="135">
        <v>13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391"/>
      <c r="B77" s="393"/>
      <c r="C77" s="231" t="s">
        <v>467</v>
      </c>
      <c r="D77" s="250"/>
      <c r="E77" s="279">
        <v>1831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1830</v>
      </c>
    </row>
    <row r="78" spans="1:61">
      <c r="A78" s="391"/>
      <c r="B78" s="393" t="s">
        <v>500</v>
      </c>
      <c r="C78" s="231" t="s">
        <v>501</v>
      </c>
      <c r="D78" s="250"/>
      <c r="E78" s="279">
        <v>4818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4818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1"/>
      <c r="B79" s="393"/>
      <c r="C79" s="231" t="s">
        <v>502</v>
      </c>
      <c r="D79" s="250"/>
      <c r="E79" s="279">
        <v>19273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19273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1"/>
      <c r="B80" s="393"/>
      <c r="C80" s="231" t="s">
        <v>503</v>
      </c>
      <c r="D80" s="250"/>
      <c r="E80" s="279">
        <v>695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695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1"/>
      <c r="B81" s="393"/>
      <c r="C81" s="231" t="s">
        <v>504</v>
      </c>
      <c r="D81" s="250"/>
      <c r="E81" s="279">
        <v>34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34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2"/>
      <c r="B82" s="388"/>
      <c r="C82" s="232" t="s">
        <v>505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109920</v>
      </c>
      <c r="E83" s="308">
        <v>109920</v>
      </c>
      <c r="F83" s="220">
        <v>1</v>
      </c>
      <c r="G83" s="201">
        <v>864</v>
      </c>
      <c r="H83" s="201">
        <v>123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2246</v>
      </c>
      <c r="AM83" s="201">
        <v>6419</v>
      </c>
      <c r="AN83" s="201">
        <v>578</v>
      </c>
      <c r="AO83" s="201">
        <v>5058</v>
      </c>
      <c r="AP83" s="201">
        <v>665</v>
      </c>
      <c r="AQ83" s="201">
        <v>285</v>
      </c>
      <c r="AR83" s="201">
        <v>115</v>
      </c>
      <c r="AS83" s="201">
        <v>1491</v>
      </c>
      <c r="AT83" s="201">
        <v>0</v>
      </c>
      <c r="AU83" s="201">
        <v>0</v>
      </c>
      <c r="AV83" s="201">
        <v>4967</v>
      </c>
      <c r="AW83" s="201">
        <v>1211</v>
      </c>
      <c r="AX83" s="201">
        <v>19273</v>
      </c>
      <c r="AY83" s="201">
        <v>0</v>
      </c>
      <c r="AZ83" s="201">
        <v>0</v>
      </c>
      <c r="BA83" s="201">
        <v>0</v>
      </c>
      <c r="BB83" s="201">
        <v>0</v>
      </c>
      <c r="BC83" s="201">
        <v>53101</v>
      </c>
      <c r="BD83" s="201">
        <v>501</v>
      </c>
      <c r="BE83" s="201">
        <v>71</v>
      </c>
      <c r="BF83" s="201">
        <v>15</v>
      </c>
      <c r="BG83" s="201">
        <v>3437</v>
      </c>
      <c r="BH83" s="201">
        <v>2677</v>
      </c>
      <c r="BI83" s="201">
        <v>6558</v>
      </c>
    </row>
    <row r="84" spans="1:61">
      <c r="A84" s="390" t="s">
        <v>506</v>
      </c>
      <c r="B84" s="334" t="s">
        <v>507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1"/>
      <c r="B85" s="335" t="s">
        <v>508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1"/>
      <c r="B86" s="395" t="s">
        <v>509</v>
      </c>
      <c r="C86" s="265" t="s">
        <v>510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1"/>
      <c r="B87" s="396"/>
      <c r="C87" s="265" t="s">
        <v>511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1"/>
      <c r="B88" s="393" t="s">
        <v>49</v>
      </c>
      <c r="C88" s="163" t="s">
        <v>512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2"/>
      <c r="B89" s="388"/>
      <c r="C89" s="171" t="s">
        <v>513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0" t="s">
        <v>514</v>
      </c>
      <c r="B91" s="334" t="s">
        <v>515</v>
      </c>
      <c r="C91" s="334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1"/>
      <c r="B92" s="335" t="s">
        <v>516</v>
      </c>
      <c r="C92" s="335"/>
      <c r="D92" s="250"/>
      <c r="E92" s="300">
        <v>38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38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1"/>
      <c r="B93" s="335" t="s">
        <v>517</v>
      </c>
      <c r="C93" s="335"/>
      <c r="D93" s="250"/>
      <c r="E93" s="300">
        <v>467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466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1"/>
      <c r="B94" s="388" t="s">
        <v>50</v>
      </c>
      <c r="C94" s="231" t="s">
        <v>518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1"/>
      <c r="B95" s="389"/>
      <c r="C95" s="231" t="s">
        <v>519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1"/>
      <c r="B96" s="335" t="s">
        <v>520</v>
      </c>
      <c r="C96" s="231"/>
      <c r="D96" s="250"/>
      <c r="E96" s="300">
        <v>491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487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1"/>
      <c r="B97" s="335" t="s">
        <v>521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1"/>
      <c r="B98" s="335" t="s">
        <v>522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2"/>
      <c r="B99" s="336" t="s">
        <v>523</v>
      </c>
      <c r="C99" s="336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1021</v>
      </c>
      <c r="E100" s="309">
        <v>1021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1016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0" t="s">
        <v>524</v>
      </c>
      <c r="B101" s="240" t="s">
        <v>525</v>
      </c>
      <c r="C101" s="241" t="s">
        <v>525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1"/>
      <c r="B102" s="393" t="s">
        <v>526</v>
      </c>
      <c r="C102" s="231" t="s">
        <v>527</v>
      </c>
      <c r="D102" s="253"/>
      <c r="E102" s="279">
        <v>1205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1205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1"/>
      <c r="B103" s="393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391"/>
      <c r="B104" s="388" t="s">
        <v>528</v>
      </c>
      <c r="C104" s="335" t="s">
        <v>529</v>
      </c>
      <c r="D104" s="250" t="s">
        <v>529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391"/>
      <c r="B105" s="394"/>
      <c r="C105" s="388" t="s">
        <v>530</v>
      </c>
      <c r="D105" s="250" t="s">
        <v>531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391"/>
      <c r="B106" s="394"/>
      <c r="C106" s="394"/>
      <c r="D106" s="250" t="s">
        <v>532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391"/>
      <c r="B107" s="394"/>
      <c r="C107" s="394"/>
      <c r="D107" s="250" t="s">
        <v>533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391"/>
      <c r="B108" s="394"/>
      <c r="C108" s="389"/>
      <c r="D108" s="250" t="s">
        <v>534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391"/>
      <c r="B109" s="394"/>
      <c r="C109" s="388" t="s">
        <v>535</v>
      </c>
      <c r="D109" s="250" t="s">
        <v>536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391"/>
      <c r="B110" s="394"/>
      <c r="C110" s="394"/>
      <c r="D110" s="250" t="s">
        <v>537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391"/>
      <c r="B111" s="394"/>
      <c r="C111" s="389"/>
      <c r="D111" s="250" t="s">
        <v>538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1"/>
      <c r="B112" s="394"/>
      <c r="C112" s="388" t="s">
        <v>539</v>
      </c>
      <c r="D112" s="277" t="s">
        <v>540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1"/>
      <c r="B113" s="394"/>
      <c r="C113" s="394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1"/>
      <c r="B114" s="389"/>
      <c r="C114" s="389"/>
      <c r="D114" s="277" t="s">
        <v>541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1"/>
      <c r="B115" s="393" t="s">
        <v>542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1"/>
      <c r="B116" s="393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1"/>
      <c r="B117" s="393" t="s">
        <v>543</v>
      </c>
      <c r="C117" s="231" t="s">
        <v>62</v>
      </c>
      <c r="D117" s="253"/>
      <c r="E117" s="279">
        <v>17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17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1"/>
      <c r="B118" s="393"/>
      <c r="C118" s="231" t="s">
        <v>51</v>
      </c>
      <c r="D118" s="253"/>
      <c r="E118" s="279">
        <v>15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15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2"/>
      <c r="B119" s="388"/>
      <c r="C119" s="232" t="s">
        <v>544</v>
      </c>
      <c r="D119" s="254"/>
      <c r="E119" s="279">
        <v>106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106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10203</v>
      </c>
      <c r="E120" s="310">
        <v>10203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10203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2" t="s">
        <v>545</v>
      </c>
      <c r="B121" s="405" t="s">
        <v>546</v>
      </c>
      <c r="C121" s="167" t="s">
        <v>488</v>
      </c>
      <c r="D121" s="280"/>
      <c r="E121" s="300">
        <v>8215</v>
      </c>
      <c r="F121" s="207">
        <v>25</v>
      </c>
      <c r="G121" s="139">
        <v>927</v>
      </c>
      <c r="H121" s="139">
        <v>4297</v>
      </c>
      <c r="I121" s="139">
        <v>285</v>
      </c>
      <c r="J121" s="139">
        <v>142</v>
      </c>
      <c r="K121" s="139">
        <v>0</v>
      </c>
      <c r="L121" s="139">
        <v>179</v>
      </c>
      <c r="M121" s="139">
        <v>159</v>
      </c>
      <c r="N121" s="139">
        <v>74</v>
      </c>
      <c r="O121" s="266">
        <v>399</v>
      </c>
      <c r="P121" s="139">
        <v>241</v>
      </c>
      <c r="Q121" s="139">
        <v>0</v>
      </c>
      <c r="R121" s="139">
        <v>1261</v>
      </c>
      <c r="S121" s="139">
        <v>79</v>
      </c>
      <c r="T121" s="139">
        <v>0</v>
      </c>
      <c r="U121" s="139">
        <v>1</v>
      </c>
      <c r="V121" s="139">
        <v>55</v>
      </c>
      <c r="W121" s="139">
        <v>0</v>
      </c>
      <c r="X121" s="139">
        <v>53</v>
      </c>
      <c r="Y121" s="139">
        <v>0</v>
      </c>
      <c r="Z121" s="139">
        <v>5</v>
      </c>
      <c r="AA121" s="139">
        <v>4</v>
      </c>
      <c r="AB121" s="139">
        <v>0</v>
      </c>
      <c r="AC121" s="139">
        <v>0</v>
      </c>
      <c r="AD121" s="139">
        <v>18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3"/>
      <c r="B122" s="398"/>
      <c r="C122" s="229" t="s">
        <v>547</v>
      </c>
      <c r="D122" s="250"/>
      <c r="E122" s="279">
        <v>4110</v>
      </c>
      <c r="F122" s="131">
        <v>18</v>
      </c>
      <c r="G122" s="135">
        <v>203</v>
      </c>
      <c r="H122" s="135">
        <v>3828</v>
      </c>
      <c r="I122" s="135"/>
      <c r="J122" s="135"/>
      <c r="K122" s="135"/>
      <c r="L122" s="135"/>
      <c r="M122" s="135"/>
      <c r="N122" s="135">
        <v>19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3"/>
      <c r="B123" s="398"/>
      <c r="C123" s="397" t="s">
        <v>548</v>
      </c>
      <c r="D123" s="250" t="s">
        <v>549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3"/>
      <c r="B124" s="398"/>
      <c r="C124" s="398"/>
      <c r="D124" s="250" t="s">
        <v>550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3"/>
      <c r="B125" s="398"/>
      <c r="C125" s="398"/>
      <c r="D125" s="250" t="s">
        <v>551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3"/>
      <c r="B126" s="398"/>
      <c r="C126" s="398"/>
      <c r="D126" s="253" t="s">
        <v>552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3"/>
      <c r="B127" s="398"/>
      <c r="C127" s="398"/>
      <c r="D127" s="253" t="s">
        <v>553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3"/>
      <c r="B128" s="398"/>
      <c r="C128" s="399"/>
      <c r="D128" s="253" t="s">
        <v>554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3"/>
      <c r="B129" s="398"/>
      <c r="C129" s="400" t="s">
        <v>555</v>
      </c>
      <c r="D129" s="296" t="s">
        <v>556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3"/>
      <c r="B130" s="398"/>
      <c r="C130" s="401"/>
      <c r="D130" s="284" t="s">
        <v>555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3"/>
      <c r="B131" s="398"/>
      <c r="C131" s="397" t="s">
        <v>557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3"/>
      <c r="B132" s="398"/>
      <c r="C132" s="398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3"/>
      <c r="B133" s="398"/>
      <c r="C133" s="398"/>
      <c r="D133" s="250" t="s">
        <v>36</v>
      </c>
      <c r="E133" s="279">
        <v>4875</v>
      </c>
      <c r="F133" s="133"/>
      <c r="G133" s="144"/>
      <c r="H133" s="264">
        <v>4875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3"/>
      <c r="B134" s="399"/>
      <c r="C134" s="399"/>
      <c r="D134" s="250" t="s">
        <v>37</v>
      </c>
      <c r="E134" s="279">
        <v>1029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1029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3"/>
      <c r="B135" s="397" t="s">
        <v>558</v>
      </c>
      <c r="C135" s="229" t="s">
        <v>559</v>
      </c>
      <c r="D135" s="250"/>
      <c r="E135" s="279">
        <v>243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243</v>
      </c>
    </row>
    <row r="136" spans="1:61">
      <c r="A136" s="403"/>
      <c r="B136" s="398"/>
      <c r="C136" s="229" t="s">
        <v>560</v>
      </c>
      <c r="D136" s="250"/>
      <c r="E136" s="279">
        <v>3084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3084</v>
      </c>
    </row>
    <row r="137" spans="1:61">
      <c r="A137" s="403"/>
      <c r="B137" s="398"/>
      <c r="C137" s="229" t="s">
        <v>561</v>
      </c>
      <c r="D137" s="250"/>
      <c r="E137" s="279">
        <v>9369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9369</v>
      </c>
    </row>
    <row r="138" spans="1:61">
      <c r="A138" s="403"/>
      <c r="B138" s="398"/>
      <c r="C138" s="229" t="s">
        <v>562</v>
      </c>
      <c r="D138" s="250"/>
      <c r="E138" s="279">
        <v>529</v>
      </c>
      <c r="F138" s="131"/>
      <c r="G138" s="135">
        <v>240</v>
      </c>
      <c r="H138" s="135"/>
      <c r="I138" s="135">
        <v>64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3"/>
      <c r="B139" s="399"/>
      <c r="C139" s="268" t="s">
        <v>563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3"/>
      <c r="B140" s="397" t="s">
        <v>564</v>
      </c>
      <c r="C140" s="172" t="s">
        <v>565</v>
      </c>
      <c r="D140" s="250" t="s">
        <v>566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3"/>
      <c r="B141" s="398"/>
      <c r="C141" s="172"/>
      <c r="D141" s="250" t="s">
        <v>567</v>
      </c>
      <c r="E141" s="279">
        <v>383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353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3"/>
      <c r="B142" s="398"/>
      <c r="C142" s="274" t="s">
        <v>568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3"/>
      <c r="B143" s="398"/>
      <c r="C143" s="275" t="s">
        <v>569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3"/>
      <c r="B144" s="399"/>
      <c r="C144" s="229" t="s">
        <v>570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3"/>
      <c r="B145" s="400" t="s">
        <v>571</v>
      </c>
      <c r="C145" s="275" t="s">
        <v>572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3"/>
      <c r="B146" s="407"/>
      <c r="C146" s="275" t="s">
        <v>573</v>
      </c>
      <c r="D146" s="284"/>
      <c r="E146" s="312">
        <v>28</v>
      </c>
      <c r="F146" s="132"/>
      <c r="G146" s="136">
        <v>3</v>
      </c>
      <c r="H146" s="136">
        <v>14</v>
      </c>
      <c r="I146" s="136"/>
      <c r="J146" s="136"/>
      <c r="K146" s="136"/>
      <c r="L146" s="136">
        <v>6</v>
      </c>
      <c r="M146" s="136"/>
      <c r="N146" s="136"/>
      <c r="O146" s="136"/>
      <c r="P146" s="136">
        <v>3</v>
      </c>
      <c r="Q146" s="136"/>
      <c r="R146" s="136">
        <v>2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03"/>
      <c r="B147" s="401"/>
      <c r="C147" s="270" t="s">
        <v>574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3"/>
      <c r="B148" s="388" t="s">
        <v>514</v>
      </c>
      <c r="C148" s="269" t="s">
        <v>520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3"/>
      <c r="B149" s="394"/>
      <c r="C149" s="270" t="s">
        <v>575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3"/>
      <c r="B150" s="394"/>
      <c r="C150" s="229" t="s">
        <v>522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03"/>
      <c r="B151" s="394"/>
      <c r="C151" s="168" t="s">
        <v>523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4"/>
      <c r="B152" s="406"/>
      <c r="C152" s="168" t="s">
        <v>576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34610</v>
      </c>
      <c r="E153" s="314">
        <v>34610</v>
      </c>
      <c r="F153" s="226">
        <v>49</v>
      </c>
      <c r="G153" s="182">
        <v>2771</v>
      </c>
      <c r="H153" s="182">
        <v>13014</v>
      </c>
      <c r="I153" s="182">
        <v>1527</v>
      </c>
      <c r="J153" s="182">
        <v>142</v>
      </c>
      <c r="K153" s="182">
        <v>0</v>
      </c>
      <c r="L153" s="182">
        <v>185</v>
      </c>
      <c r="M153" s="182">
        <v>159</v>
      </c>
      <c r="N153" s="182">
        <v>93</v>
      </c>
      <c r="O153" s="182">
        <v>399</v>
      </c>
      <c r="P153" s="182">
        <v>271</v>
      </c>
      <c r="Q153" s="182">
        <v>0</v>
      </c>
      <c r="R153" s="182">
        <v>1277</v>
      </c>
      <c r="S153" s="182">
        <v>80</v>
      </c>
      <c r="T153" s="182">
        <v>0</v>
      </c>
      <c r="U153" s="182">
        <v>1</v>
      </c>
      <c r="V153" s="182">
        <v>55</v>
      </c>
      <c r="W153" s="182">
        <v>0</v>
      </c>
      <c r="X153" s="182">
        <v>53</v>
      </c>
      <c r="Y153" s="182">
        <v>0</v>
      </c>
      <c r="Z153" s="182">
        <v>5</v>
      </c>
      <c r="AA153" s="182">
        <v>4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391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1029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12849</v>
      </c>
    </row>
  </sheetData>
  <mergeCells count="43">
    <mergeCell ref="C109:C111"/>
    <mergeCell ref="C112:C114"/>
    <mergeCell ref="B117:B119"/>
    <mergeCell ref="C105:C108"/>
    <mergeCell ref="C60:C61"/>
    <mergeCell ref="C62:C63"/>
    <mergeCell ref="B86:B87"/>
    <mergeCell ref="B88:B89"/>
    <mergeCell ref="A101:A119"/>
    <mergeCell ref="B94:B95"/>
    <mergeCell ref="B102:B103"/>
    <mergeCell ref="B104:B114"/>
    <mergeCell ref="B115:B116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C70:C71"/>
    <mergeCell ref="B72:B73"/>
    <mergeCell ref="B74:B75"/>
    <mergeCell ref="B76:B77"/>
    <mergeCell ref="B78:B82"/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activeCell="C15" sqref="C15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11" t="s">
        <v>64</v>
      </c>
      <c r="B1" s="421"/>
      <c r="C1" s="422"/>
      <c r="D1" s="423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12"/>
      <c r="B2" s="429"/>
      <c r="C2" s="430"/>
      <c r="D2" s="431"/>
      <c r="E2" s="40">
        <f>SUM(E4,E10,E26,E35,E40,E53,E64,E83,E90,E100,E120,E153)</f>
        <v>4485</v>
      </c>
      <c r="F2" s="41">
        <f>SUM(F4,F10,F26,F35,F40,F53,F64,F83,F90,F100,F120,F153)</f>
        <v>22</v>
      </c>
      <c r="G2" s="206">
        <f t="shared" ref="G2:BI2" si="0">SUM(G4,G10,G26,G35,G40,G53,G64,G83,G90,G100,G120,G153)</f>
        <v>53</v>
      </c>
      <c r="H2" s="206">
        <f t="shared" si="0"/>
        <v>333</v>
      </c>
      <c r="I2" s="206">
        <f t="shared" si="0"/>
        <v>19</v>
      </c>
      <c r="J2" s="206">
        <f t="shared" si="0"/>
        <v>10</v>
      </c>
      <c r="K2" s="206">
        <f t="shared" si="0"/>
        <v>0</v>
      </c>
      <c r="L2" s="206">
        <f t="shared" si="0"/>
        <v>-2</v>
      </c>
      <c r="M2" s="206">
        <f t="shared" si="0"/>
        <v>13</v>
      </c>
      <c r="N2" s="206">
        <f t="shared" si="0"/>
        <v>3</v>
      </c>
      <c r="O2" s="206">
        <f t="shared" si="0"/>
        <v>-5</v>
      </c>
      <c r="P2" s="206">
        <f t="shared" si="0"/>
        <v>23</v>
      </c>
      <c r="Q2" s="206">
        <f t="shared" si="0"/>
        <v>0</v>
      </c>
      <c r="R2" s="206">
        <f t="shared" si="0"/>
        <v>4</v>
      </c>
      <c r="S2" s="206">
        <f t="shared" si="0"/>
        <v>-5</v>
      </c>
      <c r="T2" s="206">
        <f t="shared" si="0"/>
        <v>0</v>
      </c>
      <c r="U2" s="206">
        <f t="shared" si="0"/>
        <v>0</v>
      </c>
      <c r="V2" s="206">
        <f t="shared" si="0"/>
        <v>6</v>
      </c>
      <c r="W2" s="206">
        <f t="shared" si="0"/>
        <v>0</v>
      </c>
      <c r="X2" s="206">
        <f t="shared" si="0"/>
        <v>18</v>
      </c>
      <c r="Y2" s="206">
        <f t="shared" si="0"/>
        <v>1</v>
      </c>
      <c r="Z2" s="206">
        <f t="shared" si="0"/>
        <v>3</v>
      </c>
      <c r="AA2" s="206">
        <f t="shared" si="0"/>
        <v>1</v>
      </c>
      <c r="AB2" s="206">
        <f t="shared" si="0"/>
        <v>0</v>
      </c>
      <c r="AC2" s="206">
        <f t="shared" si="0"/>
        <v>0</v>
      </c>
      <c r="AD2" s="206">
        <f t="shared" si="0"/>
        <v>9</v>
      </c>
      <c r="AE2" s="206">
        <f t="shared" si="0"/>
        <v>0</v>
      </c>
      <c r="AF2" s="206">
        <f t="shared" si="0"/>
        <v>1</v>
      </c>
      <c r="AG2" s="206">
        <f t="shared" si="0"/>
        <v>0</v>
      </c>
      <c r="AH2" s="206">
        <f t="shared" si="0"/>
        <v>0</v>
      </c>
      <c r="AI2" s="206">
        <f t="shared" si="0"/>
        <v>0</v>
      </c>
      <c r="AJ2" s="206">
        <f t="shared" si="0"/>
        <v>1</v>
      </c>
      <c r="AK2" s="206">
        <f t="shared" si="0"/>
        <v>3</v>
      </c>
      <c r="AL2" s="206">
        <f t="shared" si="0"/>
        <v>202</v>
      </c>
      <c r="AM2" s="206">
        <f t="shared" si="0"/>
        <v>33</v>
      </c>
      <c r="AN2" s="206">
        <f t="shared" si="0"/>
        <v>18</v>
      </c>
      <c r="AO2" s="206">
        <f t="shared" si="0"/>
        <v>2</v>
      </c>
      <c r="AP2" s="206">
        <f t="shared" si="0"/>
        <v>6</v>
      </c>
      <c r="AQ2" s="206">
        <f t="shared" si="0"/>
        <v>48</v>
      </c>
      <c r="AR2" s="206">
        <f t="shared" si="0"/>
        <v>0</v>
      </c>
      <c r="AS2" s="206">
        <f t="shared" si="0"/>
        <v>-3</v>
      </c>
      <c r="AT2" s="206">
        <f t="shared" si="0"/>
        <v>0</v>
      </c>
      <c r="AU2" s="206">
        <f t="shared" si="0"/>
        <v>0</v>
      </c>
      <c r="AV2" s="206">
        <f t="shared" si="0"/>
        <v>0</v>
      </c>
      <c r="AW2" s="206">
        <f t="shared" si="0"/>
        <v>4</v>
      </c>
      <c r="AX2" s="206">
        <f t="shared" si="0"/>
        <v>142</v>
      </c>
      <c r="AY2" s="206">
        <f t="shared" si="0"/>
        <v>7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609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0</v>
      </c>
      <c r="BH2" s="206">
        <f t="shared" si="0"/>
        <v>0</v>
      </c>
      <c r="BI2" s="206">
        <f t="shared" si="0"/>
        <v>2906</v>
      </c>
    </row>
    <row r="3" spans="1:61" s="120" customFormat="1" ht="17.25" thickBot="1">
      <c r="A3" s="450" t="s">
        <v>578</v>
      </c>
      <c r="B3" s="451" t="s">
        <v>578</v>
      </c>
      <c r="C3" s="445"/>
      <c r="D3" s="446"/>
      <c r="E3" s="42">
        <f>SUM(F3:BI3)</f>
        <v>29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29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444"/>
      <c r="B4" s="447"/>
      <c r="C4" s="448"/>
      <c r="D4" s="449"/>
      <c r="E4" s="362">
        <f>SUM(F4:BI4)</f>
        <v>29</v>
      </c>
      <c r="F4" s="363">
        <f>SUM(F3)</f>
        <v>0</v>
      </c>
      <c r="G4" s="363">
        <f t="shared" ref="G4:BI4" si="1">SUM(G3)</f>
        <v>0</v>
      </c>
      <c r="H4" s="363">
        <f t="shared" si="1"/>
        <v>0</v>
      </c>
      <c r="I4" s="363">
        <f t="shared" si="1"/>
        <v>0</v>
      </c>
      <c r="J4" s="363">
        <f t="shared" si="1"/>
        <v>0</v>
      </c>
      <c r="K4" s="363">
        <f t="shared" si="1"/>
        <v>0</v>
      </c>
      <c r="L4" s="363">
        <f t="shared" si="1"/>
        <v>0</v>
      </c>
      <c r="M4" s="363">
        <f t="shared" si="1"/>
        <v>0</v>
      </c>
      <c r="N4" s="363">
        <f t="shared" si="1"/>
        <v>0</v>
      </c>
      <c r="O4" s="363">
        <f t="shared" si="1"/>
        <v>0</v>
      </c>
      <c r="P4" s="363">
        <f t="shared" si="1"/>
        <v>0</v>
      </c>
      <c r="Q4" s="363">
        <f t="shared" si="1"/>
        <v>0</v>
      </c>
      <c r="R4" s="363">
        <f t="shared" si="1"/>
        <v>0</v>
      </c>
      <c r="S4" s="363">
        <f t="shared" si="1"/>
        <v>0</v>
      </c>
      <c r="T4" s="363">
        <f t="shared" si="1"/>
        <v>0</v>
      </c>
      <c r="U4" s="363">
        <f t="shared" si="1"/>
        <v>0</v>
      </c>
      <c r="V4" s="363">
        <f t="shared" si="1"/>
        <v>0</v>
      </c>
      <c r="W4" s="363">
        <f t="shared" si="1"/>
        <v>0</v>
      </c>
      <c r="X4" s="363">
        <f t="shared" si="1"/>
        <v>0</v>
      </c>
      <c r="Y4" s="363">
        <f t="shared" si="1"/>
        <v>0</v>
      </c>
      <c r="Z4" s="363">
        <f t="shared" si="1"/>
        <v>0</v>
      </c>
      <c r="AA4" s="363">
        <f t="shared" si="1"/>
        <v>0</v>
      </c>
      <c r="AB4" s="363">
        <f t="shared" si="1"/>
        <v>0</v>
      </c>
      <c r="AC4" s="363">
        <f t="shared" si="1"/>
        <v>0</v>
      </c>
      <c r="AD4" s="363">
        <f t="shared" si="1"/>
        <v>0</v>
      </c>
      <c r="AE4" s="363">
        <f t="shared" si="1"/>
        <v>0</v>
      </c>
      <c r="AF4" s="363">
        <f t="shared" si="1"/>
        <v>0</v>
      </c>
      <c r="AG4" s="363">
        <f t="shared" si="1"/>
        <v>0</v>
      </c>
      <c r="AH4" s="363">
        <f t="shared" si="1"/>
        <v>0</v>
      </c>
      <c r="AI4" s="363">
        <f t="shared" si="1"/>
        <v>0</v>
      </c>
      <c r="AJ4" s="363">
        <f t="shared" si="1"/>
        <v>0</v>
      </c>
      <c r="AK4" s="363">
        <f t="shared" si="1"/>
        <v>0</v>
      </c>
      <c r="AL4" s="363">
        <f t="shared" si="1"/>
        <v>29</v>
      </c>
      <c r="AM4" s="363">
        <f t="shared" si="1"/>
        <v>0</v>
      </c>
      <c r="AN4" s="363">
        <f t="shared" si="1"/>
        <v>0</v>
      </c>
      <c r="AO4" s="363">
        <f t="shared" si="1"/>
        <v>0</v>
      </c>
      <c r="AP4" s="363">
        <f t="shared" si="1"/>
        <v>0</v>
      </c>
      <c r="AQ4" s="363">
        <f t="shared" si="1"/>
        <v>0</v>
      </c>
      <c r="AR4" s="363">
        <f t="shared" si="1"/>
        <v>0</v>
      </c>
      <c r="AS4" s="363">
        <f t="shared" si="1"/>
        <v>0</v>
      </c>
      <c r="AT4" s="363">
        <f t="shared" si="1"/>
        <v>0</v>
      </c>
      <c r="AU4" s="363">
        <f t="shared" si="1"/>
        <v>0</v>
      </c>
      <c r="AV4" s="363">
        <f t="shared" si="1"/>
        <v>0</v>
      </c>
      <c r="AW4" s="363">
        <f t="shared" si="1"/>
        <v>0</v>
      </c>
      <c r="AX4" s="363">
        <f t="shared" si="1"/>
        <v>0</v>
      </c>
      <c r="AY4" s="363">
        <f t="shared" si="1"/>
        <v>0</v>
      </c>
      <c r="AZ4" s="363">
        <f t="shared" si="1"/>
        <v>0</v>
      </c>
      <c r="BA4" s="363">
        <f t="shared" si="1"/>
        <v>0</v>
      </c>
      <c r="BB4" s="363">
        <f t="shared" si="1"/>
        <v>0</v>
      </c>
      <c r="BC4" s="363">
        <f t="shared" si="1"/>
        <v>0</v>
      </c>
      <c r="BD4" s="363">
        <f t="shared" si="1"/>
        <v>0</v>
      </c>
      <c r="BE4" s="363">
        <f t="shared" si="1"/>
        <v>0</v>
      </c>
      <c r="BF4" s="363">
        <f t="shared" si="1"/>
        <v>0</v>
      </c>
      <c r="BG4" s="363">
        <f t="shared" si="1"/>
        <v>0</v>
      </c>
      <c r="BH4" s="363">
        <f t="shared" si="1"/>
        <v>0</v>
      </c>
      <c r="BI4" s="363">
        <f t="shared" si="1"/>
        <v>0</v>
      </c>
    </row>
    <row r="5" spans="1:61">
      <c r="A5" s="434" t="s">
        <v>66</v>
      </c>
      <c r="B5" s="441" t="s">
        <v>67</v>
      </c>
      <c r="C5" s="442"/>
      <c r="D5" s="443"/>
      <c r="E5" s="42">
        <f>SUM(F5:BI5)</f>
        <v>178</v>
      </c>
      <c r="F5" s="16">
        <f>금월!F5-전월!F5</f>
        <v>16</v>
      </c>
      <c r="G5" s="16">
        <f>금월!G5-전월!G5</f>
        <v>17</v>
      </c>
      <c r="H5" s="16">
        <f>금월!H5-전월!H5</f>
        <v>20</v>
      </c>
      <c r="I5" s="16">
        <f>금월!I5-전월!I5</f>
        <v>8</v>
      </c>
      <c r="J5" s="16">
        <f>금월!J5-전월!J5</f>
        <v>4</v>
      </c>
      <c r="K5" s="16">
        <f>금월!K5-전월!K5</f>
        <v>0</v>
      </c>
      <c r="L5" s="16">
        <f>금월!L5-전월!L5</f>
        <v>0</v>
      </c>
      <c r="M5" s="16">
        <f>금월!M5-전월!M5</f>
        <v>7</v>
      </c>
      <c r="N5" s="16">
        <f>금월!N5-전월!N5</f>
        <v>10</v>
      </c>
      <c r="O5" s="16">
        <f>금월!O5-전월!O5</f>
        <v>9</v>
      </c>
      <c r="P5" s="16">
        <f>금월!P5-전월!P5</f>
        <v>17</v>
      </c>
      <c r="Q5" s="16">
        <f>금월!Q5-전월!Q5</f>
        <v>0</v>
      </c>
      <c r="R5" s="16">
        <f>금월!R5-전월!R5</f>
        <v>12</v>
      </c>
      <c r="S5" s="16">
        <f>금월!S5-전월!S5</f>
        <v>4</v>
      </c>
      <c r="T5" s="16">
        <f>금월!T5-전월!T5</f>
        <v>0</v>
      </c>
      <c r="U5" s="16">
        <f>금월!U5-전월!U5</f>
        <v>0</v>
      </c>
      <c r="V5" s="16">
        <f>금월!V5-전월!V5</f>
        <v>3</v>
      </c>
      <c r="W5" s="16">
        <f>금월!W5-전월!W5</f>
        <v>0</v>
      </c>
      <c r="X5" s="16">
        <f>금월!X5-전월!X5</f>
        <v>11</v>
      </c>
      <c r="Y5" s="16">
        <f>금월!Y5-전월!Y5</f>
        <v>0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0</v>
      </c>
      <c r="AE5" s="16">
        <f>금월!AE5-전월!AE5</f>
        <v>0</v>
      </c>
      <c r="AF5" s="16">
        <f>금월!AF5-전월!AF5</f>
        <v>0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0</v>
      </c>
      <c r="AK5" s="16">
        <f>금월!AK5-전월!AK5</f>
        <v>0</v>
      </c>
      <c r="AL5" s="16">
        <f>금월!AL5-전월!AL5</f>
        <v>2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38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35"/>
      <c r="B6" s="437" t="s">
        <v>68</v>
      </c>
      <c r="C6" s="163"/>
      <c r="D6" s="138"/>
      <c r="E6" s="43">
        <f t="shared" ref="E6:E8" si="2">SUM(F6:BI6)</f>
        <v>3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3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35"/>
      <c r="B7" s="437" t="s">
        <v>69</v>
      </c>
      <c r="C7" s="163"/>
      <c r="D7" s="138"/>
      <c r="E7" s="43">
        <f t="shared" si="2"/>
        <v>10</v>
      </c>
      <c r="F7" s="16">
        <f>금월!F7-전월!F7</f>
        <v>0</v>
      </c>
      <c r="G7" s="16">
        <f>금월!G7-전월!G7</f>
        <v>0</v>
      </c>
      <c r="H7" s="16">
        <f>금월!H7-전월!H7</f>
        <v>0</v>
      </c>
      <c r="I7" s="16">
        <f>금월!I7-전월!I7</f>
        <v>0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3</v>
      </c>
      <c r="AL7" s="16">
        <f>금월!AL7-전월!AL7</f>
        <v>0</v>
      </c>
      <c r="AM7" s="16">
        <f>금월!AM7-전월!AM7</f>
        <v>0</v>
      </c>
      <c r="AN7" s="16">
        <f>금월!AN7-전월!AN7</f>
        <v>1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0</v>
      </c>
      <c r="BH7" s="16">
        <f>금월!BH7-전월!BH7</f>
        <v>0</v>
      </c>
      <c r="BI7" s="16">
        <f>금월!BI7-전월!BI7</f>
        <v>6</v>
      </c>
    </row>
    <row r="8" spans="1:61">
      <c r="A8" s="435"/>
      <c r="B8" s="437" t="s">
        <v>70</v>
      </c>
      <c r="C8" s="163"/>
      <c r="D8" s="138"/>
      <c r="E8" s="44">
        <f t="shared" si="2"/>
        <v>0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0</v>
      </c>
    </row>
    <row r="9" spans="1:61" s="112" customFormat="1" ht="17.25" thickBot="1">
      <c r="A9" s="436"/>
      <c r="B9" s="438" t="s">
        <v>304</v>
      </c>
      <c r="C9" s="439"/>
      <c r="D9" s="440"/>
      <c r="E9" s="44">
        <f t="shared" ref="E9" si="3">SUM(F9:BI9)</f>
        <v>0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0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432"/>
      <c r="C10" s="432">
        <f>IF(E10=D10,1)</f>
        <v>1</v>
      </c>
      <c r="D10" s="433">
        <f>SUM(E5:E8)</f>
        <v>191</v>
      </c>
      <c r="E10" s="91">
        <f>SUM(F10:BI10)</f>
        <v>191</v>
      </c>
      <c r="F10" s="46">
        <f>SUM(F5:F9)</f>
        <v>16</v>
      </c>
      <c r="G10" s="46">
        <f t="shared" ref="G10:BI10" si="4">SUM(G5:G9)</f>
        <v>17</v>
      </c>
      <c r="H10" s="46">
        <f t="shared" si="4"/>
        <v>20</v>
      </c>
      <c r="I10" s="46">
        <f t="shared" si="4"/>
        <v>8</v>
      </c>
      <c r="J10" s="46">
        <f t="shared" si="4"/>
        <v>4</v>
      </c>
      <c r="K10" s="46">
        <f t="shared" si="4"/>
        <v>0</v>
      </c>
      <c r="L10" s="46">
        <f t="shared" si="4"/>
        <v>0</v>
      </c>
      <c r="M10" s="46">
        <f t="shared" si="4"/>
        <v>7</v>
      </c>
      <c r="N10" s="46">
        <f t="shared" si="4"/>
        <v>10</v>
      </c>
      <c r="O10" s="46">
        <f t="shared" si="4"/>
        <v>9</v>
      </c>
      <c r="P10" s="46">
        <f t="shared" si="4"/>
        <v>17</v>
      </c>
      <c r="Q10" s="46">
        <f t="shared" si="4"/>
        <v>0</v>
      </c>
      <c r="R10" s="46">
        <f t="shared" si="4"/>
        <v>12</v>
      </c>
      <c r="S10" s="46">
        <f t="shared" si="4"/>
        <v>4</v>
      </c>
      <c r="T10" s="46">
        <f t="shared" si="4"/>
        <v>0</v>
      </c>
      <c r="U10" s="46">
        <f t="shared" si="4"/>
        <v>0</v>
      </c>
      <c r="V10" s="46">
        <f t="shared" si="4"/>
        <v>3</v>
      </c>
      <c r="W10" s="46">
        <f t="shared" si="4"/>
        <v>0</v>
      </c>
      <c r="X10" s="46">
        <f t="shared" si="4"/>
        <v>11</v>
      </c>
      <c r="Y10" s="46">
        <f t="shared" si="4"/>
        <v>0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0</v>
      </c>
      <c r="AE10" s="46">
        <f t="shared" si="4"/>
        <v>0</v>
      </c>
      <c r="AF10" s="46">
        <f t="shared" si="4"/>
        <v>0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0</v>
      </c>
      <c r="AK10" s="46">
        <f t="shared" si="4"/>
        <v>3</v>
      </c>
      <c r="AL10" s="46">
        <f t="shared" si="4"/>
        <v>2</v>
      </c>
      <c r="AM10" s="46">
        <f t="shared" si="4"/>
        <v>0</v>
      </c>
      <c r="AN10" s="46">
        <f t="shared" si="4"/>
        <v>1</v>
      </c>
      <c r="AO10" s="46">
        <f t="shared" si="4"/>
        <v>0</v>
      </c>
      <c r="AP10" s="46">
        <f t="shared" si="4"/>
        <v>0</v>
      </c>
      <c r="AQ10" s="46">
        <f t="shared" si="4"/>
        <v>41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0</v>
      </c>
      <c r="BH10" s="46">
        <f t="shared" si="4"/>
        <v>0</v>
      </c>
      <c r="BI10" s="46">
        <f t="shared" si="4"/>
        <v>6</v>
      </c>
    </row>
    <row r="11" spans="1:61">
      <c r="A11" s="410" t="s">
        <v>71</v>
      </c>
      <c r="B11" s="25" t="s">
        <v>72</v>
      </c>
      <c r="C11" s="31"/>
      <c r="D11" s="22"/>
      <c r="E11" s="42">
        <f t="shared" ref="E11:E25" si="5">SUM(F11:BI11)</f>
        <v>0</v>
      </c>
      <c r="F11" s="16">
        <f>금월!F11-전월!F11</f>
        <v>0</v>
      </c>
      <c r="G11" s="16">
        <f>금월!G11-전월!G11</f>
        <v>0</v>
      </c>
      <c r="H11" s="16">
        <f>금월!H11-전월!H11</f>
        <v>0</v>
      </c>
      <c r="I11" s="16">
        <f>금월!I11-전월!I11</f>
        <v>0</v>
      </c>
      <c r="J11" s="16">
        <f>금월!J11-전월!J11</f>
        <v>0</v>
      </c>
      <c r="K11" s="16">
        <f>금월!K11-전월!K11</f>
        <v>0</v>
      </c>
      <c r="L11" s="16">
        <f>금월!L11-전월!L11</f>
        <v>0</v>
      </c>
      <c r="M11" s="16">
        <f>금월!M11-전월!M11</f>
        <v>0</v>
      </c>
      <c r="N11" s="16">
        <f>금월!N11-전월!N11</f>
        <v>0</v>
      </c>
      <c r="O11" s="16">
        <f>금월!O11-전월!O11</f>
        <v>0</v>
      </c>
      <c r="P11" s="16">
        <f>금월!P11-전월!P11</f>
        <v>0</v>
      </c>
      <c r="Q11" s="16">
        <f>금월!Q11-전월!Q11</f>
        <v>0</v>
      </c>
      <c r="R11" s="16">
        <f>금월!R11-전월!R11</f>
        <v>0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0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0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0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13"/>
      <c r="B12" s="35" t="s">
        <v>73</v>
      </c>
      <c r="C12" s="36"/>
      <c r="D12" s="15"/>
      <c r="E12" s="43">
        <f t="shared" si="5"/>
        <v>0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0</v>
      </c>
    </row>
    <row r="13" spans="1:61">
      <c r="A13" s="413"/>
      <c r="B13" s="35" t="s">
        <v>74</v>
      </c>
      <c r="C13" s="36"/>
      <c r="D13" s="15"/>
      <c r="E13" s="43">
        <f t="shared" si="5"/>
        <v>0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0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13"/>
      <c r="B14" s="35" t="s">
        <v>75</v>
      </c>
      <c r="C14" s="34"/>
      <c r="D14" s="15"/>
      <c r="E14" s="43">
        <f t="shared" si="5"/>
        <v>0</v>
      </c>
      <c r="F14" s="16">
        <f>금월!F14-전월!F14</f>
        <v>0</v>
      </c>
      <c r="G14" s="16">
        <f>금월!G14-전월!G14</f>
        <v>0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13"/>
      <c r="B15" s="35" t="s">
        <v>76</v>
      </c>
      <c r="C15" s="34"/>
      <c r="D15" s="15"/>
      <c r="E15" s="43">
        <f t="shared" si="5"/>
        <v>0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0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13"/>
      <c r="B16" s="36" t="s">
        <v>77</v>
      </c>
      <c r="C16" s="36"/>
      <c r="D16" s="15"/>
      <c r="E16" s="43">
        <f t="shared" si="5"/>
        <v>7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7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13"/>
      <c r="B17" s="36" t="s">
        <v>78</v>
      </c>
      <c r="C17" s="36"/>
      <c r="D17" s="15"/>
      <c r="E17" s="43">
        <f t="shared" si="5"/>
        <v>6</v>
      </c>
      <c r="F17" s="16">
        <f>금월!F17-전월!F17</f>
        <v>0</v>
      </c>
      <c r="G17" s="16">
        <f>금월!G17-전월!G17</f>
        <v>6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13"/>
      <c r="B18" s="36" t="s">
        <v>79</v>
      </c>
      <c r="C18" s="36"/>
      <c r="D18" s="15"/>
      <c r="E18" s="43">
        <f t="shared" si="5"/>
        <v>27</v>
      </c>
      <c r="F18" s="16">
        <f>금월!F18-전월!F18</f>
        <v>0</v>
      </c>
      <c r="G18" s="16">
        <f>금월!G18-전월!G18</f>
        <v>0</v>
      </c>
      <c r="H18" s="16">
        <f>금월!H18-전월!H18</f>
        <v>5</v>
      </c>
      <c r="I18" s="16">
        <f>금월!I18-전월!I18</f>
        <v>0</v>
      </c>
      <c r="J18" s="16">
        <f>금월!J18-전월!J18</f>
        <v>0</v>
      </c>
      <c r="K18" s="16">
        <f>금월!K18-전월!K18</f>
        <v>0</v>
      </c>
      <c r="L18" s="16">
        <f>금월!L18-전월!L18</f>
        <v>0</v>
      </c>
      <c r="M18" s="16">
        <f>금월!M18-전월!M18</f>
        <v>1</v>
      </c>
      <c r="N18" s="16">
        <f>금월!N18-전월!N18</f>
        <v>0</v>
      </c>
      <c r="O18" s="16">
        <f>금월!O18-전월!O18</f>
        <v>0</v>
      </c>
      <c r="P18" s="16">
        <f>금월!P18-전월!P18</f>
        <v>6</v>
      </c>
      <c r="Q18" s="16">
        <f>금월!Q18-전월!Q18</f>
        <v>0</v>
      </c>
      <c r="R18" s="16">
        <f>금월!R18-전월!R18</f>
        <v>8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5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2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0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13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13"/>
      <c r="B20" s="393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13"/>
      <c r="B21" s="393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13"/>
      <c r="B22" s="393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13"/>
      <c r="B23" s="393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13"/>
      <c r="B24" s="393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14"/>
      <c r="B25" s="37" t="s">
        <v>83</v>
      </c>
      <c r="C25" s="37"/>
      <c r="D25" s="21"/>
      <c r="E25" s="44">
        <f t="shared" si="5"/>
        <v>1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1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0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41</v>
      </c>
      <c r="E26" s="92">
        <f>SUM(F26:BI26)</f>
        <v>41</v>
      </c>
      <c r="F26" s="50">
        <f>SUM(F11:F25)</f>
        <v>0</v>
      </c>
      <c r="G26" s="51">
        <f t="shared" ref="G26:Y26" si="6">SUM(G11:G25)</f>
        <v>6</v>
      </c>
      <c r="H26" s="51">
        <f t="shared" si="6"/>
        <v>5</v>
      </c>
      <c r="I26" s="51">
        <f t="shared" si="6"/>
        <v>0</v>
      </c>
      <c r="J26" s="51">
        <f t="shared" si="6"/>
        <v>0</v>
      </c>
      <c r="K26" s="51">
        <f t="shared" si="6"/>
        <v>0</v>
      </c>
      <c r="L26" s="51">
        <f t="shared" si="6"/>
        <v>1</v>
      </c>
      <c r="M26" s="51">
        <f t="shared" si="6"/>
        <v>1</v>
      </c>
      <c r="N26" s="51">
        <f t="shared" si="6"/>
        <v>0</v>
      </c>
      <c r="O26" s="51">
        <f t="shared" si="6"/>
        <v>0</v>
      </c>
      <c r="P26" s="51">
        <f t="shared" si="6"/>
        <v>6</v>
      </c>
      <c r="Q26" s="51">
        <f t="shared" si="6"/>
        <v>0</v>
      </c>
      <c r="R26" s="51">
        <f t="shared" si="6"/>
        <v>8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5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2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0</v>
      </c>
      <c r="AK26" s="51">
        <f t="shared" si="7"/>
        <v>0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7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0</v>
      </c>
    </row>
    <row r="27" spans="1:61">
      <c r="A27" s="390" t="s">
        <v>84</v>
      </c>
      <c r="B27" s="389" t="s">
        <v>85</v>
      </c>
      <c r="C27" s="29" t="s">
        <v>42</v>
      </c>
      <c r="D27" s="22"/>
      <c r="E27" s="42">
        <f t="shared" ref="E27:E34" si="9">SUM(F27:BI27)</f>
        <v>29</v>
      </c>
      <c r="F27" s="16">
        <f>금월!F27-전월!F27</f>
        <v>6</v>
      </c>
      <c r="G27" s="16">
        <f>금월!G27-전월!G27</f>
        <v>0</v>
      </c>
      <c r="H27" s="16">
        <f>금월!H27-전월!H27</f>
        <v>2</v>
      </c>
      <c r="I27" s="16">
        <f>금월!I27-전월!I27</f>
        <v>0</v>
      </c>
      <c r="J27" s="16">
        <f>금월!J27-전월!J27</f>
        <v>0</v>
      </c>
      <c r="K27" s="16">
        <f>금월!K27-전월!K27</f>
        <v>0</v>
      </c>
      <c r="L27" s="16">
        <f>금월!L27-전월!L27</f>
        <v>0</v>
      </c>
      <c r="M27" s="16">
        <f>금월!M27-전월!M27</f>
        <v>0</v>
      </c>
      <c r="N27" s="16">
        <f>금월!N27-전월!N27</f>
        <v>0</v>
      </c>
      <c r="O27" s="16">
        <f>금월!O27-전월!O27</f>
        <v>1</v>
      </c>
      <c r="P27" s="16">
        <f>금월!P27-전월!P27</f>
        <v>0</v>
      </c>
      <c r="Q27" s="16">
        <f>금월!Q27-전월!Q27</f>
        <v>0</v>
      </c>
      <c r="R27" s="16">
        <f>금월!R27-전월!R27</f>
        <v>6</v>
      </c>
      <c r="S27" s="16">
        <f>금월!S27-전월!S27</f>
        <v>2</v>
      </c>
      <c r="T27" s="16">
        <f>금월!T27-전월!T27</f>
        <v>0</v>
      </c>
      <c r="U27" s="16">
        <f>금월!U27-전월!U27</f>
        <v>0</v>
      </c>
      <c r="V27" s="16">
        <f>금월!V27-전월!V27</f>
        <v>1</v>
      </c>
      <c r="W27" s="16">
        <f>금월!W27-전월!W27</f>
        <v>0</v>
      </c>
      <c r="X27" s="16">
        <f>금월!X27-전월!X27</f>
        <v>1</v>
      </c>
      <c r="Y27" s="16">
        <f>금월!Y27-전월!Y27</f>
        <v>1</v>
      </c>
      <c r="Z27" s="16">
        <f>금월!Z27-전월!Z27</f>
        <v>3</v>
      </c>
      <c r="AA27" s="16">
        <f>금월!AA27-전월!AA27</f>
        <v>1</v>
      </c>
      <c r="AB27" s="16">
        <f>금월!AB27-전월!AB27</f>
        <v>0</v>
      </c>
      <c r="AC27" s="16">
        <f>금월!AC27-전월!AC27</f>
        <v>0</v>
      </c>
      <c r="AD27" s="16">
        <f>금월!AD27-전월!AD27</f>
        <v>2</v>
      </c>
      <c r="AE27" s="16">
        <f>금월!AE27-전월!AE27</f>
        <v>0</v>
      </c>
      <c r="AF27" s="16">
        <f>금월!AF27-전월!AF27</f>
        <v>1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0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2</v>
      </c>
    </row>
    <row r="28" spans="1:61">
      <c r="A28" s="391"/>
      <c r="B28" s="393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391"/>
      <c r="B29" s="393"/>
      <c r="C29" s="26" t="s">
        <v>44</v>
      </c>
      <c r="D29" s="15"/>
      <c r="E29" s="43">
        <f t="shared" si="9"/>
        <v>-19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-19</v>
      </c>
    </row>
    <row r="30" spans="1:61">
      <c r="A30" s="391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391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391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391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392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10</v>
      </c>
      <c r="E35" s="94">
        <f>SUM(F35:BI35)</f>
        <v>10</v>
      </c>
      <c r="F35" s="55">
        <f>SUM(F27:F34)</f>
        <v>6</v>
      </c>
      <c r="G35" s="56">
        <f t="shared" ref="G35:Y35" si="10">SUM(G27:G34)</f>
        <v>0</v>
      </c>
      <c r="H35" s="56">
        <f t="shared" si="10"/>
        <v>2</v>
      </c>
      <c r="I35" s="56">
        <f t="shared" si="10"/>
        <v>0</v>
      </c>
      <c r="J35" s="56">
        <f t="shared" si="10"/>
        <v>0</v>
      </c>
      <c r="K35" s="56">
        <f t="shared" si="10"/>
        <v>0</v>
      </c>
      <c r="L35" s="56">
        <f t="shared" si="10"/>
        <v>0</v>
      </c>
      <c r="M35" s="56">
        <f t="shared" si="10"/>
        <v>0</v>
      </c>
      <c r="N35" s="56">
        <f t="shared" si="10"/>
        <v>0</v>
      </c>
      <c r="O35" s="56">
        <f t="shared" si="10"/>
        <v>1</v>
      </c>
      <c r="P35" s="56">
        <f t="shared" si="10"/>
        <v>0</v>
      </c>
      <c r="Q35" s="56">
        <f t="shared" si="10"/>
        <v>0</v>
      </c>
      <c r="R35" s="56">
        <f t="shared" si="10"/>
        <v>6</v>
      </c>
      <c r="S35" s="56">
        <f t="shared" si="10"/>
        <v>2</v>
      </c>
      <c r="T35" s="56">
        <f t="shared" si="10"/>
        <v>0</v>
      </c>
      <c r="U35" s="56">
        <f t="shared" si="10"/>
        <v>0</v>
      </c>
      <c r="V35" s="56">
        <f t="shared" si="10"/>
        <v>1</v>
      </c>
      <c r="W35" s="56">
        <f t="shared" si="10"/>
        <v>0</v>
      </c>
      <c r="X35" s="56">
        <f t="shared" si="10"/>
        <v>1</v>
      </c>
      <c r="Y35" s="56">
        <f t="shared" si="10"/>
        <v>1</v>
      </c>
      <c r="Z35" s="56">
        <f t="shared" ref="Z35:BI35" si="11">SUM(Z27:Z34)</f>
        <v>3</v>
      </c>
      <c r="AA35" s="56">
        <f t="shared" si="11"/>
        <v>1</v>
      </c>
      <c r="AB35" s="56">
        <f t="shared" si="11"/>
        <v>0</v>
      </c>
      <c r="AC35" s="56">
        <f t="shared" si="11"/>
        <v>0</v>
      </c>
      <c r="AD35" s="56">
        <f t="shared" si="11"/>
        <v>2</v>
      </c>
      <c r="AE35" s="56">
        <f t="shared" si="11"/>
        <v>0</v>
      </c>
      <c r="AF35" s="56">
        <f t="shared" si="11"/>
        <v>1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0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-17</v>
      </c>
    </row>
    <row r="36" spans="1:61" s="112" customFormat="1">
      <c r="A36" s="408" t="s">
        <v>92</v>
      </c>
      <c r="B36" s="27" t="s">
        <v>275</v>
      </c>
      <c r="C36" s="27"/>
      <c r="D36" s="22"/>
      <c r="E36" s="42">
        <f t="shared" ref="E36" si="13">SUM(F36:BI36)</f>
        <v>19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2</v>
      </c>
      <c r="AN36" s="16">
        <f>금월!AN36-전월!AN36</f>
        <v>17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09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09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24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 t="b">
        <f>IF(E40=D40,1)</f>
        <v>0</v>
      </c>
      <c r="D40" s="59">
        <f>SUM(E37:E39)</f>
        <v>0</v>
      </c>
      <c r="E40" s="95">
        <f>SUM(F40:BI40)</f>
        <v>19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2</v>
      </c>
      <c r="AN40" s="61">
        <f t="shared" si="16"/>
        <v>17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415" t="s">
        <v>96</v>
      </c>
      <c r="B41" s="18" t="s">
        <v>97</v>
      </c>
      <c r="C41" s="29"/>
      <c r="D41" s="105"/>
      <c r="E41" s="102">
        <f t="shared" ref="E41:E44" si="18">SUM(F41:BI41)</f>
        <v>4</v>
      </c>
      <c r="F41" s="16">
        <f>금월!F41-전월!F41</f>
        <v>0</v>
      </c>
      <c r="G41" s="16">
        <f>금월!G41-전월!G41</f>
        <v>0</v>
      </c>
      <c r="H41" s="16">
        <f>금월!H41-전월!H41</f>
        <v>2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2</v>
      </c>
    </row>
    <row r="42" spans="1:61">
      <c r="A42" s="416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416"/>
      <c r="B43" s="36" t="s">
        <v>99</v>
      </c>
      <c r="C43" s="26"/>
      <c r="D43" s="101"/>
      <c r="E43" s="103">
        <f t="shared" si="18"/>
        <v>1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1</v>
      </c>
    </row>
    <row r="44" spans="1:61">
      <c r="A44" s="416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416"/>
      <c r="B45" s="393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416"/>
      <c r="B46" s="393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416"/>
      <c r="B47" s="393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416"/>
      <c r="B48" s="393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416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416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416"/>
      <c r="B51" s="232" t="s">
        <v>196</v>
      </c>
      <c r="C51" s="232"/>
      <c r="D51" s="260"/>
      <c r="E51" s="298">
        <f t="shared" si="19"/>
        <v>0</v>
      </c>
      <c r="F51" s="348">
        <f>금월!F51-전월!F51</f>
        <v>0</v>
      </c>
      <c r="G51" s="348">
        <f>금월!G51-전월!G51</f>
        <v>0</v>
      </c>
      <c r="H51" s="348">
        <f>금월!H51-전월!H51</f>
        <v>0</v>
      </c>
      <c r="I51" s="348">
        <f>금월!I51-전월!I51</f>
        <v>0</v>
      </c>
      <c r="J51" s="348">
        <f>금월!J51-전월!J51</f>
        <v>0</v>
      </c>
      <c r="K51" s="348">
        <f>금월!K51-전월!K51</f>
        <v>0</v>
      </c>
      <c r="L51" s="348">
        <f>금월!L51-전월!L51</f>
        <v>0</v>
      </c>
      <c r="M51" s="348">
        <f>금월!M51-전월!M51</f>
        <v>0</v>
      </c>
      <c r="N51" s="348">
        <f>금월!N51-전월!N51</f>
        <v>0</v>
      </c>
      <c r="O51" s="348">
        <f>금월!O51-전월!O51</f>
        <v>0</v>
      </c>
      <c r="P51" s="348">
        <f>금월!P51-전월!P51</f>
        <v>0</v>
      </c>
      <c r="Q51" s="348">
        <f>금월!Q51-전월!Q51</f>
        <v>0</v>
      </c>
      <c r="R51" s="348">
        <f>금월!R51-전월!R51</f>
        <v>0</v>
      </c>
      <c r="S51" s="348">
        <f>금월!S51-전월!S51</f>
        <v>0</v>
      </c>
      <c r="T51" s="348">
        <f>금월!T51-전월!T51</f>
        <v>0</v>
      </c>
      <c r="U51" s="348">
        <f>금월!U51-전월!U51</f>
        <v>0</v>
      </c>
      <c r="V51" s="348">
        <f>금월!V51-전월!V51</f>
        <v>0</v>
      </c>
      <c r="W51" s="348">
        <f>금월!W51-전월!W51</f>
        <v>0</v>
      </c>
      <c r="X51" s="348">
        <f>금월!X51-전월!X51</f>
        <v>0</v>
      </c>
      <c r="Y51" s="348">
        <f>금월!Y51-전월!Y51</f>
        <v>0</v>
      </c>
      <c r="Z51" s="348">
        <f>금월!Z51-전월!Z51</f>
        <v>0</v>
      </c>
      <c r="AA51" s="348">
        <f>금월!AA51-전월!AA51</f>
        <v>0</v>
      </c>
      <c r="AB51" s="348">
        <f>금월!AB51-전월!AB51</f>
        <v>0</v>
      </c>
      <c r="AC51" s="348">
        <f>금월!AC51-전월!AC51</f>
        <v>0</v>
      </c>
      <c r="AD51" s="348">
        <f>금월!AD51-전월!AD51</f>
        <v>0</v>
      </c>
      <c r="AE51" s="348">
        <f>금월!AE51-전월!AE51</f>
        <v>0</v>
      </c>
      <c r="AF51" s="348">
        <f>금월!AF51-전월!AF51</f>
        <v>0</v>
      </c>
      <c r="AG51" s="348">
        <f>금월!AG51-전월!AG51</f>
        <v>0</v>
      </c>
      <c r="AH51" s="348">
        <f>금월!AH51-전월!AH51</f>
        <v>0</v>
      </c>
      <c r="AI51" s="348">
        <f>금월!AI51-전월!AI51</f>
        <v>0</v>
      </c>
      <c r="AJ51" s="348">
        <f>금월!AJ51-전월!AJ51</f>
        <v>0</v>
      </c>
      <c r="AK51" s="348">
        <f>금월!AK51-전월!AK51</f>
        <v>0</v>
      </c>
      <c r="AL51" s="348">
        <f>금월!AL51-전월!AL51</f>
        <v>0</v>
      </c>
      <c r="AM51" s="348">
        <f>금월!AM51-전월!AM51</f>
        <v>0</v>
      </c>
      <c r="AN51" s="348">
        <f>금월!AN51-전월!AN51</f>
        <v>0</v>
      </c>
      <c r="AO51" s="348">
        <f>금월!AO51-전월!AO51</f>
        <v>0</v>
      </c>
      <c r="AP51" s="348">
        <f>금월!AP51-전월!AP51</f>
        <v>0</v>
      </c>
      <c r="AQ51" s="348">
        <f>금월!AQ51-전월!AQ51</f>
        <v>0</v>
      </c>
      <c r="AR51" s="348">
        <f>금월!AR51-전월!AR51</f>
        <v>0</v>
      </c>
      <c r="AS51" s="348">
        <f>금월!AS51-전월!AS51</f>
        <v>0</v>
      </c>
      <c r="AT51" s="348">
        <f>금월!AT51-전월!AT51</f>
        <v>0</v>
      </c>
      <c r="AU51" s="348">
        <f>금월!AU51-전월!AU51</f>
        <v>0</v>
      </c>
      <c r="AV51" s="348">
        <f>금월!AV51-전월!AV51</f>
        <v>0</v>
      </c>
      <c r="AW51" s="348">
        <f>금월!AW51-전월!AW51</f>
        <v>0</v>
      </c>
      <c r="AX51" s="348">
        <f>금월!AX51-전월!AX51</f>
        <v>0</v>
      </c>
      <c r="AY51" s="348">
        <f>금월!AY51-전월!AY51</f>
        <v>0</v>
      </c>
      <c r="AZ51" s="348">
        <f>금월!AZ51-전월!AZ51</f>
        <v>0</v>
      </c>
      <c r="BA51" s="348">
        <f>금월!BA51-전월!BA51</f>
        <v>0</v>
      </c>
      <c r="BB51" s="348">
        <f>금월!BB51-전월!BB51</f>
        <v>0</v>
      </c>
      <c r="BC51" s="348">
        <f>금월!BC51-전월!BC51</f>
        <v>0</v>
      </c>
      <c r="BD51" s="348">
        <f>금월!BD51-전월!BD51</f>
        <v>0</v>
      </c>
      <c r="BE51" s="348">
        <f>금월!BE51-전월!BE51</f>
        <v>0</v>
      </c>
      <c r="BF51" s="348">
        <f>금월!BF51-전월!BF51</f>
        <v>0</v>
      </c>
      <c r="BG51" s="348">
        <f>금월!BG51-전월!BG51</f>
        <v>0</v>
      </c>
      <c r="BH51" s="348">
        <f>금월!BH51-전월!BH51</f>
        <v>0</v>
      </c>
      <c r="BI51" s="348">
        <f>금월!BI51-전월!BI51</f>
        <v>0</v>
      </c>
    </row>
    <row r="52" spans="1:61" s="112" customFormat="1" ht="17.25" thickBot="1">
      <c r="A52" s="417"/>
      <c r="B52" s="231" t="s">
        <v>577</v>
      </c>
      <c r="C52" s="231"/>
      <c r="D52" s="136"/>
      <c r="E52" s="298">
        <f t="shared" si="19"/>
        <v>16</v>
      </c>
      <c r="F52" s="348">
        <f>금월!F52-전월!F52</f>
        <v>0</v>
      </c>
      <c r="G52" s="348">
        <f>금월!G52-전월!G52</f>
        <v>0</v>
      </c>
      <c r="H52" s="348">
        <f>금월!H52-전월!H52</f>
        <v>0</v>
      </c>
      <c r="I52" s="348">
        <f>금월!I52-전월!I52</f>
        <v>0</v>
      </c>
      <c r="J52" s="348">
        <f>금월!J52-전월!J52</f>
        <v>0</v>
      </c>
      <c r="K52" s="348">
        <f>금월!K52-전월!K52</f>
        <v>0</v>
      </c>
      <c r="L52" s="348">
        <f>금월!L52-전월!L52</f>
        <v>0</v>
      </c>
      <c r="M52" s="348">
        <f>금월!M52-전월!M52</f>
        <v>0</v>
      </c>
      <c r="N52" s="348">
        <f>금월!N52-전월!N52</f>
        <v>0</v>
      </c>
      <c r="O52" s="348">
        <f>금월!O52-전월!O52</f>
        <v>0</v>
      </c>
      <c r="P52" s="348">
        <f>금월!P52-전월!P52</f>
        <v>0</v>
      </c>
      <c r="Q52" s="348">
        <f>금월!Q52-전월!Q52</f>
        <v>0</v>
      </c>
      <c r="R52" s="348">
        <f>금월!R52-전월!R52</f>
        <v>0</v>
      </c>
      <c r="S52" s="348">
        <f>금월!S52-전월!S52</f>
        <v>0</v>
      </c>
      <c r="T52" s="348">
        <f>금월!T52-전월!T52</f>
        <v>0</v>
      </c>
      <c r="U52" s="348">
        <f>금월!U52-전월!U52</f>
        <v>0</v>
      </c>
      <c r="V52" s="348">
        <f>금월!V52-전월!V52</f>
        <v>0</v>
      </c>
      <c r="W52" s="348">
        <f>금월!W52-전월!W52</f>
        <v>0</v>
      </c>
      <c r="X52" s="348">
        <f>금월!X52-전월!X52</f>
        <v>0</v>
      </c>
      <c r="Y52" s="348">
        <f>금월!Y52-전월!Y52</f>
        <v>0</v>
      </c>
      <c r="Z52" s="348">
        <f>금월!Z52-전월!Z52</f>
        <v>0</v>
      </c>
      <c r="AA52" s="348">
        <f>금월!AA52-전월!AA52</f>
        <v>0</v>
      </c>
      <c r="AB52" s="348">
        <f>금월!AB52-전월!AB52</f>
        <v>0</v>
      </c>
      <c r="AC52" s="348">
        <f>금월!AC52-전월!AC52</f>
        <v>0</v>
      </c>
      <c r="AD52" s="348">
        <f>금월!AD52-전월!AD52</f>
        <v>0</v>
      </c>
      <c r="AE52" s="348">
        <f>금월!AE52-전월!AE52</f>
        <v>0</v>
      </c>
      <c r="AF52" s="348">
        <f>금월!AF52-전월!AF52</f>
        <v>0</v>
      </c>
      <c r="AG52" s="348">
        <f>금월!AG52-전월!AG52</f>
        <v>0</v>
      </c>
      <c r="AH52" s="348">
        <f>금월!AH52-전월!AH52</f>
        <v>0</v>
      </c>
      <c r="AI52" s="348">
        <f>금월!AI52-전월!AI52</f>
        <v>0</v>
      </c>
      <c r="AJ52" s="348">
        <f>금월!AJ52-전월!AJ52</f>
        <v>0</v>
      </c>
      <c r="AK52" s="348">
        <f>금월!AK52-전월!AK52</f>
        <v>0</v>
      </c>
      <c r="AL52" s="348">
        <f>금월!AL52-전월!AL52</f>
        <v>16</v>
      </c>
      <c r="AM52" s="348">
        <f>금월!AM52-전월!AM52</f>
        <v>0</v>
      </c>
      <c r="AN52" s="348">
        <f>금월!AN52-전월!AN52</f>
        <v>0</v>
      </c>
      <c r="AO52" s="348">
        <f>금월!AO52-전월!AO52</f>
        <v>0</v>
      </c>
      <c r="AP52" s="348">
        <f>금월!AP52-전월!AP52</f>
        <v>0</v>
      </c>
      <c r="AQ52" s="348">
        <f>금월!AQ52-전월!AQ52</f>
        <v>0</v>
      </c>
      <c r="AR52" s="348">
        <f>금월!AR52-전월!AR52</f>
        <v>0</v>
      </c>
      <c r="AS52" s="348">
        <f>금월!AS52-전월!AS52</f>
        <v>0</v>
      </c>
      <c r="AT52" s="348">
        <f>금월!AT52-전월!AT52</f>
        <v>0</v>
      </c>
      <c r="AU52" s="348">
        <f>금월!AU52-전월!AU52</f>
        <v>0</v>
      </c>
      <c r="AV52" s="348">
        <f>금월!AV52-전월!AV52</f>
        <v>0</v>
      </c>
      <c r="AW52" s="348">
        <f>금월!AW52-전월!AW52</f>
        <v>0</v>
      </c>
      <c r="AX52" s="348">
        <f>금월!AX52-전월!AX52</f>
        <v>0</v>
      </c>
      <c r="AY52" s="348">
        <f>금월!AY52-전월!AY52</f>
        <v>0</v>
      </c>
      <c r="AZ52" s="348">
        <f>금월!AZ52-전월!AZ52</f>
        <v>0</v>
      </c>
      <c r="BA52" s="348">
        <f>금월!BA52-전월!BA52</f>
        <v>0</v>
      </c>
      <c r="BB52" s="348">
        <f>금월!BB52-전월!BB52</f>
        <v>0</v>
      </c>
      <c r="BC52" s="348">
        <f>금월!BC52-전월!BC52</f>
        <v>0</v>
      </c>
      <c r="BD52" s="348">
        <f>금월!BD52-전월!BD52</f>
        <v>0</v>
      </c>
      <c r="BE52" s="348">
        <f>금월!BE52-전월!BE52</f>
        <v>0</v>
      </c>
      <c r="BF52" s="348">
        <f>금월!BF52-전월!BF52</f>
        <v>0</v>
      </c>
      <c r="BG52" s="348">
        <f>금월!BG52-전월!BG52</f>
        <v>0</v>
      </c>
      <c r="BH52" s="348">
        <f>금월!BH52-전월!BH52</f>
        <v>0</v>
      </c>
      <c r="BI52" s="348">
        <f>금월!BI52-전월!BI52</f>
        <v>0</v>
      </c>
    </row>
    <row r="53" spans="1:61" ht="17.25" thickBot="1">
      <c r="A53" s="62"/>
      <c r="B53" s="425"/>
      <c r="C53" s="425" t="b">
        <f>IF(E53=D53,1)</f>
        <v>0</v>
      </c>
      <c r="D53" s="426">
        <f>SUM(E41:E51)</f>
        <v>5</v>
      </c>
      <c r="E53" s="427">
        <f>SUM(F53:BI53)</f>
        <v>21</v>
      </c>
      <c r="F53" s="428">
        <f>SUM(F41:F52)</f>
        <v>0</v>
      </c>
      <c r="G53" s="428">
        <f t="shared" ref="G53:BI53" si="20">SUM(G41:G52)</f>
        <v>0</v>
      </c>
      <c r="H53" s="428">
        <f t="shared" si="20"/>
        <v>2</v>
      </c>
      <c r="I53" s="428">
        <f t="shared" si="20"/>
        <v>0</v>
      </c>
      <c r="J53" s="428">
        <f t="shared" si="20"/>
        <v>0</v>
      </c>
      <c r="K53" s="428">
        <f t="shared" si="20"/>
        <v>0</v>
      </c>
      <c r="L53" s="428">
        <f t="shared" si="20"/>
        <v>0</v>
      </c>
      <c r="M53" s="428">
        <f t="shared" si="20"/>
        <v>0</v>
      </c>
      <c r="N53" s="428">
        <f t="shared" si="20"/>
        <v>0</v>
      </c>
      <c r="O53" s="428">
        <f t="shared" si="20"/>
        <v>0</v>
      </c>
      <c r="P53" s="428">
        <f t="shared" si="20"/>
        <v>0</v>
      </c>
      <c r="Q53" s="428">
        <f t="shared" si="20"/>
        <v>0</v>
      </c>
      <c r="R53" s="428">
        <f t="shared" si="20"/>
        <v>0</v>
      </c>
      <c r="S53" s="428">
        <f t="shared" si="20"/>
        <v>0</v>
      </c>
      <c r="T53" s="428">
        <f t="shared" si="20"/>
        <v>0</v>
      </c>
      <c r="U53" s="428">
        <f t="shared" si="20"/>
        <v>0</v>
      </c>
      <c r="V53" s="428">
        <f t="shared" si="20"/>
        <v>0</v>
      </c>
      <c r="W53" s="428">
        <f t="shared" si="20"/>
        <v>0</v>
      </c>
      <c r="X53" s="428">
        <f t="shared" si="20"/>
        <v>0</v>
      </c>
      <c r="Y53" s="428">
        <f t="shared" si="20"/>
        <v>0</v>
      </c>
      <c r="Z53" s="428">
        <f t="shared" si="20"/>
        <v>0</v>
      </c>
      <c r="AA53" s="428">
        <f t="shared" si="20"/>
        <v>0</v>
      </c>
      <c r="AB53" s="428">
        <f t="shared" si="20"/>
        <v>0</v>
      </c>
      <c r="AC53" s="428">
        <f t="shared" si="20"/>
        <v>0</v>
      </c>
      <c r="AD53" s="428">
        <f t="shared" si="20"/>
        <v>0</v>
      </c>
      <c r="AE53" s="428">
        <f t="shared" si="20"/>
        <v>0</v>
      </c>
      <c r="AF53" s="428">
        <f t="shared" si="20"/>
        <v>0</v>
      </c>
      <c r="AG53" s="428">
        <f t="shared" si="20"/>
        <v>0</v>
      </c>
      <c r="AH53" s="428">
        <f t="shared" si="20"/>
        <v>0</v>
      </c>
      <c r="AI53" s="428">
        <f t="shared" si="20"/>
        <v>0</v>
      </c>
      <c r="AJ53" s="428">
        <f t="shared" si="20"/>
        <v>0</v>
      </c>
      <c r="AK53" s="428">
        <f t="shared" si="20"/>
        <v>0</v>
      </c>
      <c r="AL53" s="428">
        <f t="shared" si="20"/>
        <v>16</v>
      </c>
      <c r="AM53" s="428">
        <f t="shared" si="20"/>
        <v>0</v>
      </c>
      <c r="AN53" s="428">
        <f t="shared" si="20"/>
        <v>0</v>
      </c>
      <c r="AO53" s="428">
        <f t="shared" si="20"/>
        <v>0</v>
      </c>
      <c r="AP53" s="428">
        <f t="shared" si="20"/>
        <v>0</v>
      </c>
      <c r="AQ53" s="428">
        <f t="shared" si="20"/>
        <v>0</v>
      </c>
      <c r="AR53" s="428">
        <f t="shared" si="20"/>
        <v>0</v>
      </c>
      <c r="AS53" s="428">
        <f t="shared" si="20"/>
        <v>0</v>
      </c>
      <c r="AT53" s="428">
        <f t="shared" si="20"/>
        <v>0</v>
      </c>
      <c r="AU53" s="428">
        <f t="shared" si="20"/>
        <v>0</v>
      </c>
      <c r="AV53" s="428">
        <f t="shared" si="20"/>
        <v>0</v>
      </c>
      <c r="AW53" s="428">
        <f t="shared" si="20"/>
        <v>0</v>
      </c>
      <c r="AX53" s="428">
        <f t="shared" si="20"/>
        <v>0</v>
      </c>
      <c r="AY53" s="428">
        <f t="shared" si="20"/>
        <v>0</v>
      </c>
      <c r="AZ53" s="428">
        <f t="shared" si="20"/>
        <v>0</v>
      </c>
      <c r="BA53" s="428">
        <f t="shared" si="20"/>
        <v>0</v>
      </c>
      <c r="BB53" s="428">
        <f t="shared" si="20"/>
        <v>0</v>
      </c>
      <c r="BC53" s="428">
        <f t="shared" si="20"/>
        <v>0</v>
      </c>
      <c r="BD53" s="428">
        <f t="shared" si="20"/>
        <v>0</v>
      </c>
      <c r="BE53" s="428">
        <f t="shared" si="20"/>
        <v>0</v>
      </c>
      <c r="BF53" s="428">
        <f t="shared" si="20"/>
        <v>0</v>
      </c>
      <c r="BG53" s="428">
        <f t="shared" si="20"/>
        <v>0</v>
      </c>
      <c r="BH53" s="428">
        <f t="shared" si="20"/>
        <v>0</v>
      </c>
      <c r="BI53" s="428">
        <f t="shared" si="20"/>
        <v>3</v>
      </c>
    </row>
    <row r="54" spans="1:61" s="112" customFormat="1" ht="17.25" thickBot="1">
      <c r="A54" s="410" t="s">
        <v>104</v>
      </c>
      <c r="B54" s="127" t="s">
        <v>348</v>
      </c>
      <c r="C54" s="127"/>
      <c r="D54" s="128"/>
      <c r="E54" s="104">
        <f t="shared" si="19"/>
        <v>0</v>
      </c>
      <c r="F54" s="16">
        <f>금월!F54-전월!F54</f>
        <v>0</v>
      </c>
      <c r="G54" s="16">
        <f>금월!G54-전월!G54</f>
        <v>0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13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13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13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13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13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13"/>
      <c r="B60" s="125"/>
      <c r="C60" s="125" t="s">
        <v>350</v>
      </c>
      <c r="D60" s="101" t="s">
        <v>351</v>
      </c>
      <c r="E60" s="104">
        <f t="shared" si="19"/>
        <v>0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0</v>
      </c>
    </row>
    <row r="61" spans="1:61" s="112" customFormat="1" ht="17.25" thickBot="1">
      <c r="A61" s="413"/>
      <c r="B61" s="125"/>
      <c r="C61" s="393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13"/>
      <c r="B62" s="125"/>
      <c r="C62" s="393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13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0</v>
      </c>
      <c r="E64" s="96">
        <f>SUM(F64:BI64)</f>
        <v>0</v>
      </c>
      <c r="F64" s="66">
        <f t="shared" ref="F64:AM64" si="21">SUM(F54:F63)</f>
        <v>0</v>
      </c>
      <c r="G64" s="67">
        <f t="shared" si="21"/>
        <v>0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0</v>
      </c>
    </row>
    <row r="65" spans="1:61">
      <c r="A65" s="390" t="s">
        <v>106</v>
      </c>
      <c r="B65" s="389" t="s">
        <v>107</v>
      </c>
      <c r="C65" s="27" t="s">
        <v>108</v>
      </c>
      <c r="D65" s="22"/>
      <c r="E65" s="42">
        <f t="shared" ref="E65:E82" si="24">SUM(F65:BI65)</f>
        <v>0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0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391"/>
      <c r="B66" s="393"/>
      <c r="C66" s="36" t="s">
        <v>109</v>
      </c>
      <c r="D66" s="15"/>
      <c r="E66" s="43">
        <f t="shared" si="24"/>
        <v>0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0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391"/>
      <c r="B67" s="388" t="s">
        <v>110</v>
      </c>
      <c r="C67" s="36" t="s">
        <v>111</v>
      </c>
      <c r="D67" s="23"/>
      <c r="E67" s="43">
        <f t="shared" si="24"/>
        <v>0</v>
      </c>
      <c r="F67" s="16">
        <f>금월!F67-전월!F67</f>
        <v>0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0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0</v>
      </c>
      <c r="AN67" s="16">
        <f>금월!AN67-전월!AN67</f>
        <v>0</v>
      </c>
      <c r="AO67" s="16">
        <f>금월!AO67-전월!AO67</f>
        <v>0</v>
      </c>
      <c r="AP67" s="16">
        <f>금월!AP67-전월!AP67</f>
        <v>0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0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391"/>
      <c r="B68" s="394"/>
      <c r="C68" s="36" t="s">
        <v>112</v>
      </c>
      <c r="D68" s="23"/>
      <c r="E68" s="43">
        <f t="shared" si="24"/>
        <v>649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609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40</v>
      </c>
    </row>
    <row r="69" spans="1:61">
      <c r="A69" s="391"/>
      <c r="B69" s="394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391"/>
      <c r="B70" s="394"/>
      <c r="C70" s="388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391"/>
      <c r="B71" s="389"/>
      <c r="C71" s="389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391"/>
      <c r="B72" s="393" t="s">
        <v>114</v>
      </c>
      <c r="C72" s="34" t="s">
        <v>115</v>
      </c>
      <c r="D72" s="15"/>
      <c r="E72" s="43">
        <f t="shared" si="24"/>
        <v>13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11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2</v>
      </c>
    </row>
    <row r="73" spans="1:61">
      <c r="A73" s="391"/>
      <c r="B73" s="393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391"/>
      <c r="B74" s="393" t="s">
        <v>117</v>
      </c>
      <c r="C74" s="36" t="s">
        <v>118</v>
      </c>
      <c r="D74" s="15"/>
      <c r="E74" s="43">
        <f t="shared" si="24"/>
        <v>0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0</v>
      </c>
      <c r="BH74" s="16">
        <f>금월!BH74-전월!BH74</f>
        <v>0</v>
      </c>
      <c r="BI74" s="16">
        <f>금월!BI74-전월!BI74</f>
        <v>0</v>
      </c>
    </row>
    <row r="75" spans="1:61">
      <c r="A75" s="391"/>
      <c r="B75" s="393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391"/>
      <c r="B76" s="393" t="s">
        <v>120</v>
      </c>
      <c r="C76" s="36" t="s">
        <v>67</v>
      </c>
      <c r="D76" s="15"/>
      <c r="E76" s="43">
        <f t="shared" si="24"/>
        <v>181</v>
      </c>
      <c r="F76" s="16">
        <f>금월!F76-전월!F76</f>
        <v>0</v>
      </c>
      <c r="G76" s="16">
        <f>금월!G76-전월!G76</f>
        <v>0</v>
      </c>
      <c r="H76" s="16">
        <f>금월!H76-전월!H76</f>
        <v>0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0</v>
      </c>
      <c r="AJ76" s="16">
        <f>금월!AJ76-전월!AJ76</f>
        <v>0</v>
      </c>
      <c r="AK76" s="16">
        <f>금월!AK76-전월!AK76</f>
        <v>0</v>
      </c>
      <c r="AL76" s="16">
        <f>금월!AL76-전월!AL76</f>
        <v>140</v>
      </c>
      <c r="AM76" s="16">
        <f>금월!AM76-전월!AM76</f>
        <v>29</v>
      </c>
      <c r="AN76" s="16">
        <f>금월!AN76-전월!AN76</f>
        <v>0</v>
      </c>
      <c r="AO76" s="16">
        <f>금월!AO76-전월!AO76</f>
        <v>0</v>
      </c>
      <c r="AP76" s="16">
        <f>금월!AP76-전월!AP76</f>
        <v>6</v>
      </c>
      <c r="AQ76" s="16">
        <f>금월!AQ76-전월!AQ76</f>
        <v>7</v>
      </c>
      <c r="AR76" s="16">
        <f>금월!AR76-전월!AR76</f>
        <v>0</v>
      </c>
      <c r="AS76" s="16">
        <f>금월!AS76-전월!AS76</f>
        <v>-3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4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-2</v>
      </c>
    </row>
    <row r="77" spans="1:61">
      <c r="A77" s="391"/>
      <c r="B77" s="393"/>
      <c r="C77" s="36" t="s">
        <v>97</v>
      </c>
      <c r="D77" s="15"/>
      <c r="E77" s="43">
        <f t="shared" si="24"/>
        <v>4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4</v>
      </c>
    </row>
    <row r="78" spans="1:61">
      <c r="A78" s="391"/>
      <c r="B78" s="393" t="s">
        <v>121</v>
      </c>
      <c r="C78" s="36" t="s">
        <v>122</v>
      </c>
      <c r="D78" s="15"/>
      <c r="E78" s="43">
        <f t="shared" si="24"/>
        <v>0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0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391"/>
      <c r="B79" s="393"/>
      <c r="C79" s="36" t="s">
        <v>123</v>
      </c>
      <c r="D79" s="15"/>
      <c r="E79" s="43">
        <f t="shared" si="24"/>
        <v>142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142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391"/>
      <c r="B80" s="393"/>
      <c r="C80" s="36" t="s">
        <v>124</v>
      </c>
      <c r="D80" s="15"/>
      <c r="E80" s="43">
        <f t="shared" si="24"/>
        <v>2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2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391"/>
      <c r="B81" s="393"/>
      <c r="C81" s="36" t="s">
        <v>125</v>
      </c>
      <c r="D81" s="15"/>
      <c r="E81" s="43">
        <f>SUM(F81:BI81)</f>
        <v>0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0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392"/>
      <c r="B82" s="388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991</v>
      </c>
      <c r="E83" s="97">
        <f>SUM(F83:BI83)</f>
        <v>991</v>
      </c>
      <c r="F83" s="71">
        <f>SUM(F65:F82)</f>
        <v>0</v>
      </c>
      <c r="G83" s="72">
        <f t="shared" ref="G83:Y83" si="25">SUM(G65:G82)</f>
        <v>0</v>
      </c>
      <c r="H83" s="72">
        <f t="shared" si="25"/>
        <v>0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0</v>
      </c>
      <c r="AJ83" s="72">
        <f t="shared" si="26"/>
        <v>0</v>
      </c>
      <c r="AK83" s="72">
        <f t="shared" si="26"/>
        <v>0</v>
      </c>
      <c r="AL83" s="72">
        <f t="shared" si="26"/>
        <v>151</v>
      </c>
      <c r="AM83" s="72">
        <f t="shared" si="26"/>
        <v>31</v>
      </c>
      <c r="AN83" s="72">
        <f t="shared" si="26"/>
        <v>0</v>
      </c>
      <c r="AO83" s="72">
        <f t="shared" si="26"/>
        <v>0</v>
      </c>
      <c r="AP83" s="72">
        <f t="shared" si="26"/>
        <v>6</v>
      </c>
      <c r="AQ83" s="72">
        <f t="shared" si="26"/>
        <v>7</v>
      </c>
      <c r="AR83" s="72">
        <f t="shared" si="26"/>
        <v>0</v>
      </c>
      <c r="AS83" s="72">
        <f t="shared" si="26"/>
        <v>-3</v>
      </c>
      <c r="AT83" s="72">
        <f t="shared" si="26"/>
        <v>0</v>
      </c>
      <c r="AU83" s="72">
        <f t="shared" si="26"/>
        <v>0</v>
      </c>
      <c r="AV83" s="72">
        <f t="shared" si="26"/>
        <v>0</v>
      </c>
      <c r="AW83" s="72">
        <f t="shared" si="26"/>
        <v>4</v>
      </c>
      <c r="AX83" s="72">
        <f t="shared" si="26"/>
        <v>142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609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0</v>
      </c>
      <c r="BH83" s="72">
        <f t="shared" si="26"/>
        <v>0</v>
      </c>
      <c r="BI83" s="72">
        <f t="shared" si="26"/>
        <v>44</v>
      </c>
    </row>
    <row r="84" spans="1:61">
      <c r="A84" s="390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391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391"/>
      <c r="B86" s="393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391"/>
      <c r="B87" s="393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391"/>
      <c r="B88" s="393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392"/>
      <c r="B89" s="388"/>
      <c r="C89" s="30" t="s">
        <v>133</v>
      </c>
      <c r="D89" s="21"/>
      <c r="E89" s="44">
        <f t="shared" si="28"/>
        <v>1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1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1</v>
      </c>
      <c r="E90" s="94">
        <f>SUM(F90:BI90)</f>
        <v>1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1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390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391"/>
      <c r="B92" s="38" t="s">
        <v>136</v>
      </c>
      <c r="C92" s="38"/>
      <c r="D92" s="15"/>
      <c r="E92" s="43">
        <f t="shared" si="32"/>
        <v>0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0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391"/>
      <c r="B93" s="38" t="s">
        <v>137</v>
      </c>
      <c r="C93" s="38"/>
      <c r="D93" s="15"/>
      <c r="E93" s="43">
        <f t="shared" si="32"/>
        <v>0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0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391"/>
      <c r="B94" s="388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391"/>
      <c r="B95" s="389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391"/>
      <c r="B96" s="38" t="s">
        <v>140</v>
      </c>
      <c r="C96" s="36"/>
      <c r="D96" s="15"/>
      <c r="E96" s="43">
        <f t="shared" si="32"/>
        <v>1</v>
      </c>
      <c r="F96" s="16">
        <f>금월!F96-전월!F96</f>
        <v>0</v>
      </c>
      <c r="G96" s="16">
        <f>금월!G96-전월!G96</f>
        <v>0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1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391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391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392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1</v>
      </c>
      <c r="E100" s="98">
        <f>SUM(F100:BI100)</f>
        <v>1</v>
      </c>
      <c r="F100" s="76">
        <f>SUM(F91:F99)</f>
        <v>0</v>
      </c>
      <c r="G100" s="77">
        <f t="shared" ref="G100:Y100" si="33">SUM(G91:G99)</f>
        <v>0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1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390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391"/>
      <c r="B102" s="393" t="s">
        <v>146</v>
      </c>
      <c r="C102" s="36" t="s">
        <v>58</v>
      </c>
      <c r="D102" s="108"/>
      <c r="E102" s="123">
        <f t="shared" si="36"/>
        <v>0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0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391"/>
      <c r="B103" s="393"/>
      <c r="C103" s="36" t="s">
        <v>59</v>
      </c>
      <c r="D103" s="108"/>
      <c r="E103" s="123">
        <f t="shared" si="36"/>
        <v>1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1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391"/>
      <c r="B104" s="388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391"/>
      <c r="B105" s="394"/>
      <c r="C105" s="388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391"/>
      <c r="B106" s="394"/>
      <c r="C106" s="394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391"/>
      <c r="B107" s="394"/>
      <c r="C107" s="394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391"/>
      <c r="B108" s="394"/>
      <c r="C108" s="389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391"/>
      <c r="B109" s="394"/>
      <c r="C109" s="388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391"/>
      <c r="B110" s="394"/>
      <c r="C110" s="394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391"/>
      <c r="B111" s="394"/>
      <c r="C111" s="389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391"/>
      <c r="B112" s="394"/>
      <c r="C112" s="388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391"/>
      <c r="B113" s="394"/>
      <c r="C113" s="394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391"/>
      <c r="B114" s="389"/>
      <c r="C114" s="389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391"/>
      <c r="B115" s="393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391"/>
      <c r="B116" s="393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391"/>
      <c r="B117" s="393" t="s">
        <v>148</v>
      </c>
      <c r="C117" s="36" t="s">
        <v>62</v>
      </c>
      <c r="D117" s="108"/>
      <c r="E117" s="123">
        <f t="shared" si="36"/>
        <v>1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1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391"/>
      <c r="B118" s="393"/>
      <c r="C118" s="36" t="s">
        <v>51</v>
      </c>
      <c r="D118" s="108"/>
      <c r="E118" s="123">
        <f t="shared" si="36"/>
        <v>1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1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392"/>
      <c r="B119" s="388"/>
      <c r="C119" s="37" t="s">
        <v>63</v>
      </c>
      <c r="D119" s="109"/>
      <c r="E119" s="124">
        <f t="shared" si="36"/>
        <v>0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0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3</v>
      </c>
      <c r="E120" s="99">
        <f>SUM(F120:BI120)</f>
        <v>3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3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2" t="s">
        <v>149</v>
      </c>
      <c r="B121" s="405" t="s">
        <v>150</v>
      </c>
      <c r="C121" s="31" t="s">
        <v>112</v>
      </c>
      <c r="D121" s="20"/>
      <c r="E121" s="42">
        <f>SUM(F121:BI121)</f>
        <v>147</v>
      </c>
      <c r="F121" s="16">
        <f>금월!F121-전월!F121</f>
        <v>0</v>
      </c>
      <c r="G121" s="16">
        <f>금월!G121-전월!G121</f>
        <v>2</v>
      </c>
      <c r="H121" s="16">
        <f>금월!H121-전월!H121</f>
        <v>176</v>
      </c>
      <c r="I121" s="16">
        <f>금월!I121-전월!I121</f>
        <v>8</v>
      </c>
      <c r="J121" s="16">
        <f>금월!J121-전월!J121</f>
        <v>6</v>
      </c>
      <c r="K121" s="16">
        <f>금월!K121-전월!K121</f>
        <v>0</v>
      </c>
      <c r="L121" s="16">
        <f>금월!L121-전월!L121</f>
        <v>-3</v>
      </c>
      <c r="M121" s="16">
        <f>금월!M121-전월!M121</f>
        <v>5</v>
      </c>
      <c r="N121" s="16">
        <f>금월!N121-전월!N121</f>
        <v>-8</v>
      </c>
      <c r="O121" s="16">
        <f>금월!O121-전월!O121</f>
        <v>-15</v>
      </c>
      <c r="P121" s="16">
        <f>금월!P121-전월!P121</f>
        <v>0</v>
      </c>
      <c r="Q121" s="16">
        <f>금월!Q121-전월!Q121</f>
        <v>0</v>
      </c>
      <c r="R121" s="16">
        <f>금월!R121-전월!R121</f>
        <v>-22</v>
      </c>
      <c r="S121" s="16">
        <f>금월!S121-전월!S121</f>
        <v>-11</v>
      </c>
      <c r="T121" s="16">
        <f>금월!T121-전월!T121</f>
        <v>0</v>
      </c>
      <c r="U121" s="16">
        <f>금월!U121-전월!U121</f>
        <v>0</v>
      </c>
      <c r="V121" s="16">
        <f>금월!V121-전월!V121</f>
        <v>2</v>
      </c>
      <c r="W121" s="16">
        <f>금월!W121-전월!W121</f>
        <v>0</v>
      </c>
      <c r="X121" s="16">
        <f>금월!X121-전월!X121</f>
        <v>1</v>
      </c>
      <c r="Y121" s="16">
        <f>금월!Y121-전월!Y121</f>
        <v>0</v>
      </c>
      <c r="Z121" s="16">
        <f>금월!Z121-전월!Z121</f>
        <v>0</v>
      </c>
      <c r="AA121" s="16">
        <f>금월!AA121-전월!AA121</f>
        <v>0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5</v>
      </c>
      <c r="AE121" s="16">
        <f>금월!AE121-전월!AE121</f>
        <v>0</v>
      </c>
      <c r="AF121" s="16">
        <f>금월!AF121-전월!AF121</f>
        <v>0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1</v>
      </c>
    </row>
    <row r="122" spans="1:61">
      <c r="A122" s="403"/>
      <c r="B122" s="398"/>
      <c r="C122" s="34" t="s">
        <v>151</v>
      </c>
      <c r="D122" s="15"/>
      <c r="E122" s="43">
        <f>SUM(F122:BI122)</f>
        <v>117</v>
      </c>
      <c r="F122" s="16">
        <f>금월!F122-전월!F122</f>
        <v>0</v>
      </c>
      <c r="G122" s="16">
        <f>금월!G122-전월!G122</f>
        <v>3</v>
      </c>
      <c r="H122" s="16">
        <f>금월!H122-전월!H122</f>
        <v>113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1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0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03"/>
      <c r="B123" s="398"/>
      <c r="C123" s="397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03"/>
      <c r="B124" s="398"/>
      <c r="C124" s="398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03"/>
      <c r="B125" s="398"/>
      <c r="C125" s="398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03"/>
      <c r="B126" s="398"/>
      <c r="C126" s="398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03"/>
      <c r="B127" s="398"/>
      <c r="C127" s="398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03"/>
      <c r="B128" s="398"/>
      <c r="C128" s="399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03"/>
      <c r="B129" s="398"/>
      <c r="C129" s="397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03"/>
      <c r="B130" s="398"/>
      <c r="C130" s="399"/>
      <c r="D130" s="15" t="s">
        <v>160</v>
      </c>
      <c r="E130" s="43">
        <f t="shared" si="40"/>
        <v>0</v>
      </c>
      <c r="F130" s="16">
        <f>금월!F130-전월!F130</f>
        <v>0</v>
      </c>
      <c r="G130" s="16">
        <f>금월!G130-전월!G130</f>
        <v>0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03"/>
      <c r="B131" s="398"/>
      <c r="C131" s="397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03"/>
      <c r="B132" s="398"/>
      <c r="C132" s="398"/>
      <c r="D132" s="15" t="s">
        <v>22</v>
      </c>
      <c r="E132" s="43">
        <f t="shared" si="40"/>
        <v>10</v>
      </c>
      <c r="F132" s="16">
        <f>금월!F132-전월!F132</f>
        <v>0</v>
      </c>
      <c r="G132" s="16">
        <f>금월!G132-전월!G132</f>
        <v>10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03"/>
      <c r="B133" s="398"/>
      <c r="C133" s="398"/>
      <c r="D133" s="15" t="s">
        <v>36</v>
      </c>
      <c r="E133" s="43">
        <f t="shared" si="40"/>
        <v>11</v>
      </c>
      <c r="F133" s="16">
        <f>금월!F133-전월!F133</f>
        <v>0</v>
      </c>
      <c r="G133" s="16">
        <f>금월!G133-전월!G133</f>
        <v>0</v>
      </c>
      <c r="H133" s="16">
        <f>금월!H133-전월!H133</f>
        <v>11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03"/>
      <c r="B134" s="399"/>
      <c r="C134" s="399"/>
      <c r="D134" s="15" t="s">
        <v>37</v>
      </c>
      <c r="E134" s="43">
        <f t="shared" si="40"/>
        <v>0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0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03"/>
      <c r="B135" s="397" t="s">
        <v>162</v>
      </c>
      <c r="C135" s="34" t="s">
        <v>163</v>
      </c>
      <c r="D135" s="15"/>
      <c r="E135" s="43">
        <f t="shared" si="40"/>
        <v>0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0</v>
      </c>
    </row>
    <row r="136" spans="1:61">
      <c r="A136" s="403"/>
      <c r="B136" s="398"/>
      <c r="C136" s="34" t="s">
        <v>164</v>
      </c>
      <c r="D136" s="15"/>
      <c r="E136" s="43">
        <f t="shared" si="40"/>
        <v>0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0</v>
      </c>
    </row>
    <row r="137" spans="1:61">
      <c r="A137" s="403"/>
      <c r="B137" s="398"/>
      <c r="C137" s="34" t="s">
        <v>165</v>
      </c>
      <c r="D137" s="15"/>
      <c r="E137" s="43">
        <f t="shared" si="40"/>
        <v>2869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2869</v>
      </c>
    </row>
    <row r="138" spans="1:61">
      <c r="A138" s="403"/>
      <c r="B138" s="398"/>
      <c r="C138" s="34" t="s">
        <v>166</v>
      </c>
      <c r="D138" s="15"/>
      <c r="E138" s="43">
        <f t="shared" si="40"/>
        <v>18</v>
      </c>
      <c r="F138" s="16">
        <f>금월!F138-전월!F138</f>
        <v>0</v>
      </c>
      <c r="G138" s="16">
        <f>금월!G138-전월!G138</f>
        <v>15</v>
      </c>
      <c r="H138" s="16">
        <f>금월!H138-전월!H138</f>
        <v>0</v>
      </c>
      <c r="I138" s="16">
        <f>금월!I138-전월!I138</f>
        <v>3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03"/>
      <c r="B139" s="399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03"/>
      <c r="B140" s="397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03"/>
      <c r="B141" s="398"/>
      <c r="C141" s="85"/>
      <c r="D141" s="15" t="s">
        <v>171</v>
      </c>
      <c r="E141" s="43">
        <f t="shared" si="40"/>
        <v>2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0</v>
      </c>
      <c r="AN141" s="16">
        <f>금월!AN141-전월!AN141</f>
        <v>0</v>
      </c>
      <c r="AO141" s="16">
        <f>금월!AO141-전월!AO141</f>
        <v>2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03"/>
      <c r="B142" s="398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03"/>
      <c r="B143" s="398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03"/>
      <c r="B144" s="399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03"/>
      <c r="B145" s="388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03"/>
      <c r="B146" s="394"/>
      <c r="C146" s="34" t="s">
        <v>177</v>
      </c>
      <c r="D146" s="15"/>
      <c r="E146" s="43">
        <f t="shared" si="40"/>
        <v>4</v>
      </c>
      <c r="F146" s="16">
        <f>금월!F146-전월!F146</f>
        <v>0</v>
      </c>
      <c r="G146" s="16">
        <f>금월!G146-전월!G146</f>
        <v>0</v>
      </c>
      <c r="H146" s="16">
        <f>금월!H146-전월!H146</f>
        <v>4</v>
      </c>
      <c r="I146" s="16">
        <f>금월!I146-전월!I146</f>
        <v>0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0</v>
      </c>
      <c r="Q146" s="16">
        <f>금월!Q146-전월!Q146</f>
        <v>0</v>
      </c>
      <c r="R146" s="16">
        <f>금월!R146-전월!R146</f>
        <v>0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03"/>
      <c r="B147" s="389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03"/>
      <c r="B148" s="388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03"/>
      <c r="B149" s="394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03"/>
      <c r="B150" s="394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03"/>
      <c r="B151" s="394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04"/>
      <c r="B152" s="406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3178</v>
      </c>
      <c r="E153" s="100">
        <f>SUM(F153:BI153)</f>
        <v>3178</v>
      </c>
      <c r="F153" s="89">
        <f>SUM(F121:F152)</f>
        <v>0</v>
      </c>
      <c r="G153" s="90">
        <f t="shared" ref="G153:Y153" si="41">SUM(G121:G152)</f>
        <v>30</v>
      </c>
      <c r="H153" s="90">
        <f t="shared" si="41"/>
        <v>304</v>
      </c>
      <c r="I153" s="90">
        <f t="shared" si="41"/>
        <v>11</v>
      </c>
      <c r="J153" s="90">
        <f t="shared" si="41"/>
        <v>6</v>
      </c>
      <c r="K153" s="90">
        <f t="shared" si="41"/>
        <v>0</v>
      </c>
      <c r="L153" s="90">
        <f t="shared" si="41"/>
        <v>-3</v>
      </c>
      <c r="M153" s="90">
        <f t="shared" si="41"/>
        <v>5</v>
      </c>
      <c r="N153" s="90">
        <f t="shared" si="41"/>
        <v>-7</v>
      </c>
      <c r="O153" s="90">
        <f t="shared" si="41"/>
        <v>-15</v>
      </c>
      <c r="P153" s="90">
        <f t="shared" si="41"/>
        <v>0</v>
      </c>
      <c r="Q153" s="90">
        <f t="shared" si="41"/>
        <v>0</v>
      </c>
      <c r="R153" s="90">
        <f t="shared" si="41"/>
        <v>-22</v>
      </c>
      <c r="S153" s="90">
        <f t="shared" si="41"/>
        <v>-11</v>
      </c>
      <c r="T153" s="90">
        <f t="shared" si="41"/>
        <v>0</v>
      </c>
      <c r="U153" s="90">
        <f t="shared" si="41"/>
        <v>0</v>
      </c>
      <c r="V153" s="90">
        <f t="shared" si="41"/>
        <v>2</v>
      </c>
      <c r="W153" s="90">
        <f t="shared" si="41"/>
        <v>0</v>
      </c>
      <c r="X153" s="90">
        <f t="shared" si="41"/>
        <v>1</v>
      </c>
      <c r="Y153" s="90">
        <f t="shared" si="41"/>
        <v>0</v>
      </c>
      <c r="Z153" s="90">
        <f t="shared" ref="Z153:BI153" si="42">SUM(Z121:Z152)</f>
        <v>0</v>
      </c>
      <c r="AA153" s="90">
        <f t="shared" si="42"/>
        <v>0</v>
      </c>
      <c r="AB153" s="90">
        <f t="shared" si="42"/>
        <v>0</v>
      </c>
      <c r="AC153" s="90">
        <f t="shared" si="42"/>
        <v>0</v>
      </c>
      <c r="AD153" s="90">
        <f t="shared" si="42"/>
        <v>5</v>
      </c>
      <c r="AE153" s="90">
        <f t="shared" si="42"/>
        <v>0</v>
      </c>
      <c r="AF153" s="90">
        <f t="shared" si="42"/>
        <v>0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0</v>
      </c>
      <c r="AN153" s="90">
        <f t="shared" si="42"/>
        <v>0</v>
      </c>
      <c r="AO153" s="90">
        <f t="shared" si="42"/>
        <v>2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0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2870</v>
      </c>
    </row>
  </sheetData>
  <mergeCells count="42">
    <mergeCell ref="A41:A52"/>
    <mergeCell ref="C61:C62"/>
    <mergeCell ref="C105:C108"/>
    <mergeCell ref="C109:C111"/>
    <mergeCell ref="C112:C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zoomScale="85" zoomScaleNormal="85" workbookViewId="0">
      <selection activeCell="H16" sqref="H16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기관수집량(05월31일 기준)'!B3</f>
        <v>2259</v>
      </c>
      <c r="D2" s="6" t="s">
        <v>8</v>
      </c>
      <c r="E2" s="6">
        <f>'메뉴별 기관수집량(월간)'!B3</f>
        <v>22</v>
      </c>
      <c r="H2" s="11"/>
      <c r="I2" s="11"/>
      <c r="J2" s="11"/>
    </row>
    <row r="3" spans="1:10">
      <c r="A3" s="7" t="s">
        <v>337</v>
      </c>
      <c r="B3" s="7">
        <f>'메뉴별 기관수집량(05월31일 기준)'!B4</f>
        <v>37874</v>
      </c>
      <c r="D3" s="7" t="s">
        <v>199</v>
      </c>
      <c r="E3" s="7">
        <f>'메뉴별 기관수집량(월간)'!B4</f>
        <v>53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기관수집량(05월31일 기준)'!B5</f>
        <v>34368</v>
      </c>
      <c r="D4" s="6" t="s">
        <v>0</v>
      </c>
      <c r="E4" s="6">
        <f>'메뉴별 기관수집량(월간)'!B5</f>
        <v>333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기관수집량(05월31일 기준)'!B6</f>
        <v>5217</v>
      </c>
      <c r="D5" s="7" t="s">
        <v>1</v>
      </c>
      <c r="E5" s="7">
        <f>'메뉴별 기관수집량(월간)'!B6</f>
        <v>19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기관수집량(05월31일 기준)'!B7</f>
        <v>1172</v>
      </c>
      <c r="D6" s="6" t="s">
        <v>24</v>
      </c>
      <c r="E6" s="6">
        <f>'메뉴별 기관수집량(월간)'!B7</f>
        <v>10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기관수집량(05월31일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기관수집량(05월31일 기준)'!B9</f>
        <v>2540</v>
      </c>
      <c r="D8" s="6" t="s">
        <v>333</v>
      </c>
      <c r="E8" s="6">
        <f>'메뉴별 기관수집량(월간)'!B9</f>
        <v>-2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기관수집량(05월31일 기준)'!B10</f>
        <v>1702</v>
      </c>
      <c r="D9" s="7" t="s">
        <v>331</v>
      </c>
      <c r="E9" s="7">
        <f>'메뉴별 기관수집량(월간)'!B10</f>
        <v>13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기관수집량(05월31일 기준)'!B11</f>
        <v>4166</v>
      </c>
      <c r="D10" s="6" t="s">
        <v>327</v>
      </c>
      <c r="E10" s="6">
        <f>'메뉴별 기관수집량(월간)'!B11</f>
        <v>3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기관수집량(05월31일 기준)'!B12</f>
        <v>4615</v>
      </c>
      <c r="D11" s="7" t="s">
        <v>2</v>
      </c>
      <c r="E11" s="7">
        <f>'메뉴별 기관수집량(월간)'!B12</f>
        <v>-5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기관수집량(05월31일 기준)'!B13</f>
        <v>2999</v>
      </c>
      <c r="D12" s="6" t="s">
        <v>10</v>
      </c>
      <c r="E12" s="6">
        <f>'메뉴별 기관수집량(월간)'!B13</f>
        <v>23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기관수집량(05월31일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기관수집량(05월31일 기준)'!B15</f>
        <v>3928</v>
      </c>
      <c r="D14" s="6" t="s">
        <v>321</v>
      </c>
      <c r="E14" s="6">
        <f>'메뉴별 기관수집량(월간)'!B15</f>
        <v>4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기관수집량(05월31일 기준)'!B16</f>
        <v>226</v>
      </c>
      <c r="D15" s="7" t="s">
        <v>340</v>
      </c>
      <c r="E15" s="7">
        <f>'메뉴별 기관수집량(월간)'!B16</f>
        <v>-5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기관수집량(05월31일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0" s="1" customFormat="1">
      <c r="A17" s="7" t="s">
        <v>29</v>
      </c>
      <c r="B17" s="7">
        <f>'메뉴별 기관수집량(05월31일 기준)'!B18</f>
        <v>37</v>
      </c>
      <c r="D17" s="7" t="s">
        <v>29</v>
      </c>
      <c r="E17" s="7">
        <f>'메뉴별 기관수집량(월간)'!B18</f>
        <v>0</v>
      </c>
      <c r="H17" s="11"/>
      <c r="I17" s="11"/>
      <c r="J17" s="11"/>
    </row>
    <row r="18" spans="1:10" s="1" customFormat="1">
      <c r="A18" s="10" t="s">
        <v>30</v>
      </c>
      <c r="B18" s="10">
        <f>'메뉴별 기관수집량(05월31일 기준)'!B19</f>
        <v>233</v>
      </c>
      <c r="D18" s="10" t="s">
        <v>30</v>
      </c>
      <c r="E18" s="10">
        <f>'메뉴별 기관수집량(월간)'!B19</f>
        <v>6</v>
      </c>
      <c r="H18" s="11"/>
      <c r="I18" s="11"/>
      <c r="J18" s="11"/>
    </row>
    <row r="19" spans="1:10">
      <c r="A19" s="7" t="s">
        <v>31</v>
      </c>
      <c r="B19" s="7">
        <f>'메뉴별 기관수집량(05월31일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0" s="1" customFormat="1">
      <c r="A20" s="10" t="s">
        <v>33</v>
      </c>
      <c r="B20" s="10">
        <f>'메뉴별 기관수집량(05월31일 기준)'!B21</f>
        <v>1529</v>
      </c>
      <c r="D20" s="10" t="s">
        <v>33</v>
      </c>
      <c r="E20" s="10">
        <f>'메뉴별 기관수집량(월간)'!B21</f>
        <v>18</v>
      </c>
      <c r="H20" s="11"/>
      <c r="I20" s="11"/>
      <c r="J20" s="11"/>
    </row>
    <row r="21" spans="1:10" s="1" customFormat="1">
      <c r="A21" s="7" t="s">
        <v>34</v>
      </c>
      <c r="B21" s="7">
        <f>'메뉴별 기관수집량(05월31일 기준)'!B22</f>
        <v>102</v>
      </c>
      <c r="D21" s="7" t="s">
        <v>34</v>
      </c>
      <c r="E21" s="7">
        <f>'메뉴별 기관수집량(월간)'!B22</f>
        <v>1</v>
      </c>
      <c r="H21" s="11"/>
      <c r="I21" s="11"/>
      <c r="J21" s="11"/>
    </row>
    <row r="22" spans="1:10" s="112" customFormat="1">
      <c r="A22" s="10" t="s">
        <v>284</v>
      </c>
      <c r="B22" s="6">
        <f>'메뉴별 기관수집량(05월31일 기준)'!B23</f>
        <v>161</v>
      </c>
      <c r="C22" s="120"/>
      <c r="D22" s="10" t="s">
        <v>284</v>
      </c>
      <c r="E22" s="6">
        <f>'메뉴별 기관수집량(월간)'!B23</f>
        <v>3</v>
      </c>
      <c r="H22" s="11"/>
      <c r="I22" s="11"/>
      <c r="J22" s="11"/>
    </row>
    <row r="23" spans="1:10" s="112" customFormat="1">
      <c r="A23" s="7" t="s">
        <v>285</v>
      </c>
      <c r="B23" s="7">
        <f>'메뉴별 기관수집량(05월31일 기준)'!B24</f>
        <v>18</v>
      </c>
      <c r="D23" s="7" t="s">
        <v>285</v>
      </c>
      <c r="E23" s="7">
        <f>'메뉴별 기관수집량(월간)'!B24</f>
        <v>1</v>
      </c>
      <c r="H23" s="11"/>
      <c r="I23" s="11"/>
      <c r="J23" s="11"/>
    </row>
    <row r="24" spans="1:10" s="112" customFormat="1">
      <c r="A24" s="10" t="s">
        <v>286</v>
      </c>
      <c r="B24" s="6">
        <f>'메뉴별 기관수집량(05월31일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0" s="112" customFormat="1">
      <c r="A25" s="7" t="s">
        <v>280</v>
      </c>
      <c r="B25" s="7">
        <f>'메뉴별 기관수집량(05월31일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0" s="112" customFormat="1">
      <c r="A26" s="10" t="s">
        <v>281</v>
      </c>
      <c r="B26" s="6">
        <f>'메뉴별 기관수집량(05월31일 기준)'!B27</f>
        <v>307</v>
      </c>
      <c r="C26" s="120"/>
      <c r="D26" s="10" t="s">
        <v>281</v>
      </c>
      <c r="E26" s="6">
        <f>'메뉴별 기관수집량(월간)'!B27</f>
        <v>9</v>
      </c>
      <c r="H26" s="11"/>
      <c r="I26" s="11"/>
      <c r="J26" s="11"/>
    </row>
    <row r="27" spans="1:10" s="112" customFormat="1">
      <c r="A27" s="7" t="s">
        <v>282</v>
      </c>
      <c r="B27" s="7">
        <f>'메뉴별 기관수집량(05월31일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0" s="112" customFormat="1">
      <c r="A28" s="10" t="s">
        <v>287</v>
      </c>
      <c r="B28" s="10">
        <f>'메뉴별 기관수집량(05월31일 기준)'!B29</f>
        <v>84</v>
      </c>
      <c r="C28" s="120"/>
      <c r="D28" s="10" t="s">
        <v>287</v>
      </c>
      <c r="E28" s="10">
        <f>'메뉴별 기관수집량(월간)'!B29</f>
        <v>1</v>
      </c>
      <c r="H28" s="11"/>
      <c r="I28" s="11"/>
      <c r="J28" s="11"/>
    </row>
    <row r="29" spans="1:10" s="112" customFormat="1">
      <c r="A29" s="7" t="s">
        <v>356</v>
      </c>
      <c r="B29" s="7">
        <f>'메뉴별 기관수집량(05월31일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0" s="112" customFormat="1">
      <c r="A30" s="10" t="s">
        <v>357</v>
      </c>
      <c r="B30" s="10">
        <f>'메뉴별 기관수집량(05월31일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0" s="1" customFormat="1">
      <c r="A31" s="7" t="s">
        <v>198</v>
      </c>
      <c r="B31" s="7">
        <f>'메뉴별 기관수집량(05월31일 기준)'!B32</f>
        <v>97</v>
      </c>
      <c r="D31" s="7" t="s">
        <v>200</v>
      </c>
      <c r="E31" s="7">
        <f>'메뉴별 기관수집량(월간)'!B32</f>
        <v>0</v>
      </c>
      <c r="H31" s="11"/>
      <c r="I31" s="11"/>
      <c r="J31" s="11"/>
    </row>
    <row r="32" spans="1:10" s="1" customFormat="1">
      <c r="A32" s="10" t="s">
        <v>339</v>
      </c>
      <c r="B32" s="10">
        <f>'메뉴별 기관수집량(05월31일 기준)'!B33</f>
        <v>2477</v>
      </c>
      <c r="C32" s="120"/>
      <c r="D32" s="10" t="s">
        <v>338</v>
      </c>
      <c r="E32" s="10">
        <f>'메뉴별 기관수집량(월간)'!B33</f>
        <v>1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기관수집량(05월31일 기준)'!B34</f>
        <v>14432</v>
      </c>
      <c r="D33" s="7" t="s">
        <v>12</v>
      </c>
      <c r="E33" s="7">
        <f>'메뉴별 기관수집량(월간)'!B34</f>
        <v>3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기관수집량(05월31일 기준)'!B35</f>
        <v>24818</v>
      </c>
      <c r="C34" s="120"/>
      <c r="D34" s="10" t="s">
        <v>13</v>
      </c>
      <c r="E34" s="10">
        <f>'메뉴별 기관수집량(월간)'!B35</f>
        <v>202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기관수집량(05월31일 기준)'!B36</f>
        <v>6617</v>
      </c>
      <c r="D35" s="7" t="s">
        <v>14</v>
      </c>
      <c r="E35" s="7">
        <f>'메뉴별 기관수집량(월간)'!B36</f>
        <v>33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기관수집량(05월31일 기준)'!B37</f>
        <v>748</v>
      </c>
      <c r="C36" s="120"/>
      <c r="D36" s="10" t="s">
        <v>15</v>
      </c>
      <c r="E36" s="10">
        <f>'메뉴별 기관수집량(월간)'!B37</f>
        <v>18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기관수집량(05월31일 기준)'!B38</f>
        <v>5449</v>
      </c>
      <c r="D37" s="7" t="s">
        <v>341</v>
      </c>
      <c r="E37" s="7">
        <f>'메뉴별 기관수집량(월간)'!B38</f>
        <v>2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기관수집량(05월31일 기준)'!B39</f>
        <v>665</v>
      </c>
      <c r="C38" s="120"/>
      <c r="D38" s="10" t="s">
        <v>20</v>
      </c>
      <c r="E38" s="10">
        <f>'메뉴별 기관수집량(월간)'!B39</f>
        <v>6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기관수집량(05월31일 기준)'!B40</f>
        <v>3272</v>
      </c>
      <c r="D39" s="7" t="s">
        <v>342</v>
      </c>
      <c r="E39" s="7">
        <f>'메뉴별 기관수집량(월간)'!B40</f>
        <v>48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기관수집량(05월31일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기관수집량(05월31일 기준)'!B42</f>
        <v>8978</v>
      </c>
      <c r="D41" s="7" t="s">
        <v>201</v>
      </c>
      <c r="E41" s="7">
        <f>'메뉴별 기관수집량(월간)'!B42</f>
        <v>-3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기관수집량(05월31일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기관수집량(05월31일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기관수집량(05월31일 기준)'!B45</f>
        <v>6000</v>
      </c>
      <c r="C44" s="120"/>
      <c r="D44" s="10" t="s">
        <v>18</v>
      </c>
      <c r="E44" s="10">
        <f>'메뉴별 기관수집량(월간)'!B45</f>
        <v>0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기관수집량(05월31일 기준)'!B46</f>
        <v>1211</v>
      </c>
      <c r="C45" s="112"/>
      <c r="D45" s="7" t="s">
        <v>25</v>
      </c>
      <c r="E45" s="7">
        <f>'메뉴별 기관수집량(월간)'!B46</f>
        <v>4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기관수집량(05월31일 기준)'!B47</f>
        <v>19273</v>
      </c>
      <c r="C46" s="120"/>
      <c r="D46" s="10" t="s">
        <v>26</v>
      </c>
      <c r="E46" s="10">
        <f>'메뉴별 기관수집량(월간)'!B47</f>
        <v>142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기관수집량(05월31일 기준)'!B48</f>
        <v>1625</v>
      </c>
      <c r="C47" s="112"/>
      <c r="D47" s="7" t="s">
        <v>27</v>
      </c>
      <c r="E47" s="7">
        <f>'메뉴별 기관수집량(월간)'!B48</f>
        <v>7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기관수집량(05월31일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기관수집량(05월31일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기관수집량(05월31일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기관수집량(05월31일 기준)'!B52</f>
        <v>53101</v>
      </c>
      <c r="D51" s="7" t="s">
        <v>202</v>
      </c>
      <c r="E51" s="7">
        <f>'메뉴별 기관수집량(월간)'!B52</f>
        <v>609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기관수집량(05월31일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기관수집량(05월31일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기관수집량(05월31일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기관수집량(05월31일 기준)'!B56</f>
        <v>3671</v>
      </c>
      <c r="D55" s="7" t="s">
        <v>347</v>
      </c>
      <c r="E55" s="7">
        <f>'메뉴별 기관수집량(월간)'!B56</f>
        <v>0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기관수집량(05월31일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기관수집량(05월31일 기준)'!B58</f>
        <v>128677</v>
      </c>
      <c r="D57" s="7" t="s">
        <v>3</v>
      </c>
      <c r="E57" s="7">
        <f>'메뉴별 기관수집량(월간)'!B58</f>
        <v>2906</v>
      </c>
      <c r="H57" s="11"/>
      <c r="I57" s="11"/>
      <c r="J57" s="11"/>
    </row>
    <row r="58" spans="1:10">
      <c r="A58" s="9" t="s">
        <v>7</v>
      </c>
      <c r="B58" s="9">
        <f>SUM(B2:B57)</f>
        <v>392174</v>
      </c>
      <c r="D58" s="9" t="s">
        <v>7</v>
      </c>
      <c r="E58" s="9">
        <f>SUM(E2:E57)</f>
        <v>4485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기관수집량(05월31일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2026-05-29T07:04:59Z</dcterms:modified>
</cp:coreProperties>
</file>